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ATC\WebDev\Minimum Pricing List\"/>
    </mc:Choice>
  </mc:AlternateContent>
  <xr:revisionPtr revIDLastSave="0" documentId="8_{6231BC2E-02B9-4C47-8798-5B0902620382}" xr6:coauthVersionLast="36" xr6:coauthVersionMax="36" xr10:uidLastSave="{00000000-0000-0000-0000-000000000000}"/>
  <workbookProtection workbookPassword="F629" lockStructure="1" lockWindows="1"/>
  <bookViews>
    <workbookView xWindow="480" yWindow="1183" windowWidth="20743" windowHeight="8897" tabRatio="489" xr2:uid="{00000000-000D-0000-FFFF-FFFF00000000}"/>
  </bookViews>
  <sheets>
    <sheet name="Updated" sheetId="1" r:id="rId1"/>
  </sheets>
  <definedNames>
    <definedName name="_xlnm.Print_Titles" localSheetId="0">Updated!$1:$6</definedName>
  </definedNames>
  <calcPr calcId="191029"/>
</workbook>
</file>

<file path=xl/calcChain.xml><?xml version="1.0" encoding="utf-8"?>
<calcChain xmlns="http://schemas.openxmlformats.org/spreadsheetml/2006/main">
  <c r="D155" i="1" l="1"/>
  <c r="E155" i="1" s="1"/>
  <c r="G155" i="1" s="1"/>
  <c r="D154" i="1"/>
  <c r="E154" i="1" s="1"/>
  <c r="G154" i="1" s="1"/>
  <c r="D153" i="1"/>
  <c r="E153" i="1" s="1"/>
  <c r="G153" i="1" s="1"/>
  <c r="H153" i="1" s="1"/>
  <c r="D152" i="1"/>
  <c r="E152" i="1" s="1"/>
  <c r="G152" i="1" s="1"/>
  <c r="D150" i="1"/>
  <c r="E150" i="1" s="1"/>
  <c r="G150" i="1" s="1"/>
  <c r="H150" i="1" s="1"/>
  <c r="D149" i="1"/>
  <c r="E149" i="1" s="1"/>
  <c r="G149" i="1" s="1"/>
  <c r="D148" i="1"/>
  <c r="E148" i="1" s="1"/>
  <c r="G148" i="1" s="1"/>
  <c r="D147" i="1"/>
  <c r="E147" i="1" s="1"/>
  <c r="G147" i="1" s="1"/>
  <c r="D146" i="1"/>
  <c r="E146" i="1" s="1"/>
  <c r="G146" i="1" s="1"/>
  <c r="D145" i="1"/>
  <c r="E145" i="1" s="1"/>
  <c r="G145" i="1" s="1"/>
  <c r="H145" i="1" s="1"/>
  <c r="D144" i="1"/>
  <c r="E144" i="1" s="1"/>
  <c r="G144" i="1" s="1"/>
  <c r="D143" i="1"/>
  <c r="E143" i="1" s="1"/>
  <c r="G143" i="1" s="1"/>
  <c r="D142" i="1"/>
  <c r="E142" i="1" s="1"/>
  <c r="G142" i="1" s="1"/>
  <c r="D141" i="1"/>
  <c r="E141" i="1" s="1"/>
  <c r="G141" i="1" s="1"/>
  <c r="H141" i="1" s="1"/>
  <c r="D140" i="1"/>
  <c r="E140" i="1" s="1"/>
  <c r="G140" i="1" s="1"/>
  <c r="D139" i="1"/>
  <c r="E139" i="1" s="1"/>
  <c r="G139" i="1" s="1"/>
  <c r="D138" i="1"/>
  <c r="E138" i="1" s="1"/>
  <c r="G138" i="1" s="1"/>
  <c r="D135" i="1"/>
  <c r="E135" i="1" s="1"/>
  <c r="G135" i="1" s="1"/>
  <c r="H135" i="1" s="1"/>
  <c r="D134" i="1"/>
  <c r="E134" i="1" s="1"/>
  <c r="G134" i="1" s="1"/>
  <c r="D133" i="1"/>
  <c r="E133" i="1" s="1"/>
  <c r="G133" i="1" s="1"/>
  <c r="D132" i="1"/>
  <c r="E132" i="1" s="1"/>
  <c r="G132" i="1" s="1"/>
  <c r="D131" i="1"/>
  <c r="E131" i="1" s="1"/>
  <c r="G131" i="1" s="1"/>
  <c r="D130" i="1"/>
  <c r="E130" i="1" s="1"/>
  <c r="G130" i="1" s="1"/>
  <c r="D128" i="1"/>
  <c r="E128" i="1" s="1"/>
  <c r="G128" i="1" s="1"/>
  <c r="D127" i="1"/>
  <c r="E127" i="1" s="1"/>
  <c r="G127" i="1" s="1"/>
  <c r="D126" i="1"/>
  <c r="E126" i="1" s="1"/>
  <c r="G126" i="1" s="1"/>
  <c r="D125" i="1"/>
  <c r="E125" i="1" s="1"/>
  <c r="G125" i="1" s="1"/>
  <c r="D124" i="1"/>
  <c r="E124" i="1" s="1"/>
  <c r="G124" i="1" s="1"/>
  <c r="D123" i="1"/>
  <c r="E123" i="1" s="1"/>
  <c r="G123" i="1" s="1"/>
  <c r="D122" i="1"/>
  <c r="E122" i="1" s="1"/>
  <c r="G122" i="1" s="1"/>
  <c r="D121" i="1"/>
  <c r="E121" i="1" s="1"/>
  <c r="G121" i="1" s="1"/>
  <c r="D119" i="1"/>
  <c r="E119" i="1" s="1"/>
  <c r="G119" i="1" s="1"/>
  <c r="D118" i="1"/>
  <c r="E118" i="1" s="1"/>
  <c r="G118" i="1" s="1"/>
  <c r="D117" i="1"/>
  <c r="E117" i="1" s="1"/>
  <c r="G117" i="1" s="1"/>
  <c r="D116" i="1"/>
  <c r="E116" i="1" s="1"/>
  <c r="G116" i="1" s="1"/>
  <c r="D115" i="1"/>
  <c r="E115" i="1" s="1"/>
  <c r="G115" i="1" s="1"/>
  <c r="H115" i="1" s="1"/>
  <c r="D114" i="1"/>
  <c r="E114" i="1" s="1"/>
  <c r="G114" i="1" s="1"/>
  <c r="D113" i="1"/>
  <c r="E113" i="1" s="1"/>
  <c r="G113" i="1" s="1"/>
  <c r="H113" i="1" s="1"/>
  <c r="D112" i="1"/>
  <c r="E112" i="1" s="1"/>
  <c r="G112" i="1" s="1"/>
  <c r="D111" i="1"/>
  <c r="E111" i="1" s="1"/>
  <c r="G111" i="1" s="1"/>
  <c r="H111" i="1" s="1"/>
  <c r="D110" i="1"/>
  <c r="E110" i="1" s="1"/>
  <c r="G110" i="1" s="1"/>
  <c r="D109" i="1"/>
  <c r="E109" i="1" s="1"/>
  <c r="G109" i="1" s="1"/>
  <c r="D107" i="1"/>
  <c r="E107" i="1" s="1"/>
  <c r="G107" i="1" s="1"/>
  <c r="D106" i="1"/>
  <c r="E106" i="1" s="1"/>
  <c r="G106" i="1" s="1"/>
  <c r="H106" i="1" s="1"/>
  <c r="D105" i="1"/>
  <c r="E105" i="1" s="1"/>
  <c r="G105" i="1" s="1"/>
  <c r="I104" i="1"/>
  <c r="K104" i="1" s="1"/>
  <c r="D104" i="1"/>
  <c r="E104" i="1" s="1"/>
  <c r="G104" i="1" s="1"/>
  <c r="H104" i="1" s="1"/>
  <c r="D103" i="1"/>
  <c r="E103" i="1" s="1"/>
  <c r="G103" i="1" s="1"/>
  <c r="D102" i="1"/>
  <c r="E102" i="1" s="1"/>
  <c r="G102" i="1" s="1"/>
  <c r="D101" i="1"/>
  <c r="E101" i="1" s="1"/>
  <c r="G101" i="1" s="1"/>
  <c r="D100" i="1"/>
  <c r="E100" i="1" s="1"/>
  <c r="G100" i="1" s="1"/>
  <c r="D99" i="1"/>
  <c r="E99" i="1" s="1"/>
  <c r="G99" i="1" s="1"/>
  <c r="D98" i="1"/>
  <c r="E98" i="1" s="1"/>
  <c r="G98" i="1" s="1"/>
  <c r="H98" i="1" s="1"/>
  <c r="D97" i="1"/>
  <c r="E97" i="1" s="1"/>
  <c r="G97" i="1" s="1"/>
  <c r="D96" i="1"/>
  <c r="E96" i="1" s="1"/>
  <c r="G96" i="1" s="1"/>
  <c r="H96" i="1" s="1"/>
  <c r="D94" i="1"/>
  <c r="E94" i="1" s="1"/>
  <c r="G94" i="1" s="1"/>
  <c r="D93" i="1"/>
  <c r="E93" i="1" s="1"/>
  <c r="G93" i="1" s="1"/>
  <c r="E92" i="1"/>
  <c r="G92" i="1" s="1"/>
  <c r="H92" i="1" s="1"/>
  <c r="D92" i="1"/>
  <c r="D91" i="1"/>
  <c r="E91" i="1" s="1"/>
  <c r="G91" i="1" s="1"/>
  <c r="D90" i="1"/>
  <c r="E90" i="1" s="1"/>
  <c r="G90" i="1" s="1"/>
  <c r="D89" i="1"/>
  <c r="E89" i="1" s="1"/>
  <c r="G89" i="1" s="1"/>
  <c r="D88" i="1"/>
  <c r="E88" i="1" s="1"/>
  <c r="G88" i="1" s="1"/>
  <c r="H88" i="1" s="1"/>
  <c r="D87" i="1"/>
  <c r="E87" i="1" s="1"/>
  <c r="G87" i="1" s="1"/>
  <c r="D85" i="1"/>
  <c r="E85" i="1" s="1"/>
  <c r="G85" i="1" s="1"/>
  <c r="H85" i="1" s="1"/>
  <c r="I85" i="1" s="1"/>
  <c r="K85" i="1" s="1"/>
  <c r="D84" i="1"/>
  <c r="E84" i="1" s="1"/>
  <c r="G84" i="1" s="1"/>
  <c r="D83" i="1"/>
  <c r="E83" i="1" s="1"/>
  <c r="G83" i="1" s="1"/>
  <c r="D80" i="1"/>
  <c r="E80" i="1" s="1"/>
  <c r="G80" i="1" s="1"/>
  <c r="D79" i="1"/>
  <c r="E79" i="1" s="1"/>
  <c r="G79" i="1" s="1"/>
  <c r="D78" i="1"/>
  <c r="E78" i="1" s="1"/>
  <c r="G78" i="1" s="1"/>
  <c r="D77" i="1"/>
  <c r="E77" i="1" s="1"/>
  <c r="G77" i="1" s="1"/>
  <c r="H77" i="1" s="1"/>
  <c r="I77" i="1" s="1"/>
  <c r="K77" i="1" s="1"/>
  <c r="D76" i="1"/>
  <c r="E76" i="1" s="1"/>
  <c r="G76" i="1" s="1"/>
  <c r="H76" i="1" s="1"/>
  <c r="D73" i="1"/>
  <c r="E73" i="1" s="1"/>
  <c r="G73" i="1" s="1"/>
  <c r="D72" i="1"/>
  <c r="E72" i="1" s="1"/>
  <c r="G72" i="1" s="1"/>
  <c r="H72" i="1" s="1"/>
  <c r="I72" i="1" s="1"/>
  <c r="K72" i="1" s="1"/>
  <c r="D71" i="1"/>
  <c r="E71" i="1" s="1"/>
  <c r="G71" i="1" s="1"/>
  <c r="D70" i="1"/>
  <c r="E70" i="1" s="1"/>
  <c r="G70" i="1" s="1"/>
  <c r="D69" i="1"/>
  <c r="E69" i="1" s="1"/>
  <c r="G69" i="1" s="1"/>
  <c r="D68" i="1"/>
  <c r="E68" i="1" s="1"/>
  <c r="G68" i="1" s="1"/>
  <c r="H68" i="1" s="1"/>
  <c r="D65" i="1"/>
  <c r="E65" i="1" s="1"/>
  <c r="G65" i="1" s="1"/>
  <c r="D64" i="1"/>
  <c r="E64" i="1" s="1"/>
  <c r="G64" i="1" s="1"/>
  <c r="H64" i="1" s="1"/>
  <c r="I64" i="1" s="1"/>
  <c r="K64" i="1" s="1"/>
  <c r="D63" i="1"/>
  <c r="E63" i="1" s="1"/>
  <c r="G63" i="1" s="1"/>
  <c r="D62" i="1"/>
  <c r="E62" i="1" s="1"/>
  <c r="G62" i="1" s="1"/>
  <c r="D61" i="1"/>
  <c r="E61" i="1" s="1"/>
  <c r="G61" i="1" s="1"/>
  <c r="H61" i="1" s="1"/>
  <c r="D60" i="1"/>
  <c r="E60" i="1" s="1"/>
  <c r="G60" i="1" s="1"/>
  <c r="D57" i="1"/>
  <c r="E57" i="1" s="1"/>
  <c r="G57" i="1" s="1"/>
  <c r="D56" i="1"/>
  <c r="E56" i="1" s="1"/>
  <c r="G56" i="1" s="1"/>
  <c r="H56" i="1" s="1"/>
  <c r="D55" i="1"/>
  <c r="E55" i="1" s="1"/>
  <c r="G55" i="1" s="1"/>
  <c r="D52" i="1"/>
  <c r="E52" i="1" s="1"/>
  <c r="G52" i="1" s="1"/>
  <c r="D51" i="1"/>
  <c r="E51" i="1" s="1"/>
  <c r="G51" i="1" s="1"/>
  <c r="H51" i="1" s="1"/>
  <c r="D48" i="1"/>
  <c r="E48" i="1" s="1"/>
  <c r="G48" i="1" s="1"/>
  <c r="D47" i="1"/>
  <c r="E47" i="1" s="1"/>
  <c r="G47" i="1" s="1"/>
  <c r="H47" i="1" s="1"/>
  <c r="D44" i="1"/>
  <c r="E44" i="1" s="1"/>
  <c r="G44" i="1" s="1"/>
  <c r="D43" i="1"/>
  <c r="E43" i="1" s="1"/>
  <c r="G43" i="1" s="1"/>
  <c r="D42" i="1"/>
  <c r="E42" i="1" s="1"/>
  <c r="G42" i="1" s="1"/>
  <c r="D41" i="1"/>
  <c r="E41" i="1" s="1"/>
  <c r="G41" i="1" s="1"/>
  <c r="H41" i="1" s="1"/>
  <c r="D40" i="1"/>
  <c r="E40" i="1" s="1"/>
  <c r="G40" i="1" s="1"/>
  <c r="D39" i="1"/>
  <c r="E39" i="1" s="1"/>
  <c r="G39" i="1" s="1"/>
  <c r="H39" i="1" s="1"/>
  <c r="D38" i="1"/>
  <c r="E38" i="1" s="1"/>
  <c r="G38" i="1" s="1"/>
  <c r="D37" i="1"/>
  <c r="E37" i="1" s="1"/>
  <c r="G37" i="1" s="1"/>
  <c r="D36" i="1"/>
  <c r="E36" i="1" s="1"/>
  <c r="G36" i="1" s="1"/>
  <c r="D35" i="1"/>
  <c r="E35" i="1" s="1"/>
  <c r="G35" i="1" s="1"/>
  <c r="D34" i="1"/>
  <c r="E34" i="1" s="1"/>
  <c r="G34" i="1" s="1"/>
  <c r="D33" i="1"/>
  <c r="E33" i="1" s="1"/>
  <c r="G33" i="1" s="1"/>
  <c r="H33" i="1" s="1"/>
  <c r="I33" i="1" s="1"/>
  <c r="K33" i="1" s="1"/>
  <c r="D32" i="1"/>
  <c r="E32" i="1" s="1"/>
  <c r="G32" i="1" s="1"/>
  <c r="D31" i="1"/>
  <c r="E31" i="1" s="1"/>
  <c r="G31" i="1" s="1"/>
  <c r="D30" i="1"/>
  <c r="E30" i="1" s="1"/>
  <c r="G30" i="1" s="1"/>
  <c r="D29" i="1"/>
  <c r="E29" i="1" s="1"/>
  <c r="G29" i="1" s="1"/>
  <c r="D28" i="1"/>
  <c r="E28" i="1" s="1"/>
  <c r="G28" i="1" s="1"/>
  <c r="D27" i="1"/>
  <c r="E27" i="1" s="1"/>
  <c r="G27" i="1" s="1"/>
  <c r="H27" i="1" s="1"/>
  <c r="I27" i="1" s="1"/>
  <c r="K27" i="1" s="1"/>
  <c r="M27" i="1" s="1"/>
  <c r="D26" i="1"/>
  <c r="E26" i="1" s="1"/>
  <c r="G26" i="1" s="1"/>
  <c r="D23" i="1"/>
  <c r="E23" i="1" s="1"/>
  <c r="G23" i="1" s="1"/>
  <c r="D22" i="1"/>
  <c r="E22" i="1" s="1"/>
  <c r="G22" i="1" s="1"/>
  <c r="D21" i="1"/>
  <c r="E21" i="1" s="1"/>
  <c r="G21" i="1" s="1"/>
  <c r="D20" i="1"/>
  <c r="E20" i="1" s="1"/>
  <c r="G20" i="1" s="1"/>
  <c r="D19" i="1"/>
  <c r="E19" i="1" s="1"/>
  <c r="G19" i="1" s="1"/>
  <c r="D18" i="1"/>
  <c r="E18" i="1" s="1"/>
  <c r="G18" i="1" s="1"/>
  <c r="H18" i="1" s="1"/>
  <c r="D17" i="1"/>
  <c r="E17" i="1" s="1"/>
  <c r="G17" i="1" s="1"/>
  <c r="D16" i="1"/>
  <c r="E16" i="1" s="1"/>
  <c r="G16" i="1" s="1"/>
  <c r="D15" i="1"/>
  <c r="E15" i="1" s="1"/>
  <c r="G15" i="1" s="1"/>
  <c r="H15" i="1" s="1"/>
  <c r="D14" i="1"/>
  <c r="E14" i="1" s="1"/>
  <c r="G14" i="1" s="1"/>
  <c r="D13" i="1"/>
  <c r="E13" i="1" s="1"/>
  <c r="G13" i="1" s="1"/>
  <c r="D12" i="1"/>
  <c r="E12" i="1" s="1"/>
  <c r="G12" i="1" s="1"/>
  <c r="D11" i="1"/>
  <c r="E11" i="1" s="1"/>
  <c r="G11" i="1" s="1"/>
  <c r="D10" i="1"/>
  <c r="E10" i="1" s="1"/>
  <c r="G10" i="1" s="1"/>
  <c r="D9" i="1"/>
  <c r="E9" i="1" s="1"/>
  <c r="G9" i="1" s="1"/>
  <c r="I96" i="1" l="1"/>
  <c r="K96" i="1" s="1"/>
  <c r="H130" i="1"/>
  <c r="I130" i="1"/>
  <c r="K130" i="1" s="1"/>
  <c r="H69" i="1"/>
  <c r="I69" i="1"/>
  <c r="K69" i="1" s="1"/>
  <c r="H116" i="1"/>
  <c r="I116" i="1" s="1"/>
  <c r="K116" i="1" s="1"/>
  <c r="M116" i="1" s="1"/>
  <c r="O116" i="1" s="1"/>
  <c r="H126" i="1"/>
  <c r="I126" i="1"/>
  <c r="K126" i="1" s="1"/>
  <c r="M126" i="1" s="1"/>
  <c r="O126" i="1" s="1"/>
  <c r="I18" i="1"/>
  <c r="K18" i="1" s="1"/>
  <c r="M18" i="1" s="1"/>
  <c r="O18" i="1" s="1"/>
  <c r="H57" i="1"/>
  <c r="I57" i="1" s="1"/>
  <c r="K57" i="1" s="1"/>
  <c r="M57" i="1" s="1"/>
  <c r="N57" i="1" s="1"/>
  <c r="I56" i="1"/>
  <c r="K56" i="1" s="1"/>
  <c r="I47" i="1"/>
  <c r="K47" i="1" s="1"/>
  <c r="M47" i="1" s="1"/>
  <c r="N47" i="1" s="1"/>
  <c r="H102" i="1"/>
  <c r="I102" i="1" s="1"/>
  <c r="K102" i="1" s="1"/>
  <c r="H9" i="1"/>
  <c r="I9" i="1" s="1"/>
  <c r="K9" i="1" s="1"/>
  <c r="H79" i="1"/>
  <c r="I79" i="1"/>
  <c r="K79" i="1" s="1"/>
  <c r="H147" i="1"/>
  <c r="I147" i="1"/>
  <c r="K147" i="1" s="1"/>
  <c r="H26" i="1"/>
  <c r="I26" i="1"/>
  <c r="K26" i="1" s="1"/>
  <c r="H125" i="1"/>
  <c r="I125" i="1" s="1"/>
  <c r="K125" i="1" s="1"/>
  <c r="H16" i="1"/>
  <c r="I16" i="1" s="1"/>
  <c r="K16" i="1" s="1"/>
  <c r="M77" i="1"/>
  <c r="O77" i="1" s="1"/>
  <c r="H109" i="1"/>
  <c r="I109" i="1"/>
  <c r="K109" i="1" s="1"/>
  <c r="H93" i="1"/>
  <c r="I93" i="1" s="1"/>
  <c r="K93" i="1" s="1"/>
  <c r="H144" i="1"/>
  <c r="I144" i="1"/>
  <c r="K144" i="1" s="1"/>
  <c r="H91" i="1"/>
  <c r="I91" i="1"/>
  <c r="K91" i="1" s="1"/>
  <c r="H71" i="1"/>
  <c r="I71" i="1"/>
  <c r="K71" i="1" s="1"/>
  <c r="H23" i="1"/>
  <c r="I23" i="1" s="1"/>
  <c r="K23" i="1" s="1"/>
  <c r="M72" i="1"/>
  <c r="O72" i="1" s="1"/>
  <c r="H52" i="1"/>
  <c r="I52" i="1" s="1"/>
  <c r="K52" i="1" s="1"/>
  <c r="M85" i="1"/>
  <c r="O85" i="1" s="1"/>
  <c r="H83" i="1"/>
  <c r="I83" i="1" s="1"/>
  <c r="K83" i="1" s="1"/>
  <c r="H21" i="1"/>
  <c r="I21" i="1"/>
  <c r="K21" i="1" s="1"/>
  <c r="H22" i="1"/>
  <c r="I22" i="1" s="1"/>
  <c r="K22" i="1" s="1"/>
  <c r="H14" i="1"/>
  <c r="I14" i="1" s="1"/>
  <c r="K14" i="1" s="1"/>
  <c r="M33" i="1"/>
  <c r="O33" i="1" s="1"/>
  <c r="H48" i="1"/>
  <c r="I48" i="1" s="1"/>
  <c r="K48" i="1" s="1"/>
  <c r="I122" i="1"/>
  <c r="K122" i="1" s="1"/>
  <c r="H29" i="1"/>
  <c r="I29" i="1" s="1"/>
  <c r="K29" i="1" s="1"/>
  <c r="H112" i="1"/>
  <c r="I112" i="1"/>
  <c r="K112" i="1" s="1"/>
  <c r="H63" i="1"/>
  <c r="I63" i="1" s="1"/>
  <c r="K63" i="1" s="1"/>
  <c r="M130" i="1"/>
  <c r="O130" i="1" s="1"/>
  <c r="I150" i="1"/>
  <c r="K150" i="1" s="1"/>
  <c r="H10" i="1"/>
  <c r="I10" i="1" s="1"/>
  <c r="K10" i="1" s="1"/>
  <c r="H19" i="1"/>
  <c r="I19" i="1" s="1"/>
  <c r="K19" i="1" s="1"/>
  <c r="N27" i="1"/>
  <c r="H31" i="1"/>
  <c r="I31" i="1" s="1"/>
  <c r="K31" i="1" s="1"/>
  <c r="H78" i="1"/>
  <c r="I78" i="1"/>
  <c r="K78" i="1" s="1"/>
  <c r="H99" i="1"/>
  <c r="I99" i="1" s="1"/>
  <c r="K99" i="1" s="1"/>
  <c r="H119" i="1"/>
  <c r="I119" i="1" s="1"/>
  <c r="K119" i="1" s="1"/>
  <c r="H142" i="1"/>
  <c r="I142" i="1" s="1"/>
  <c r="K142" i="1" s="1"/>
  <c r="H103" i="1"/>
  <c r="I103" i="1"/>
  <c r="K103" i="1" s="1"/>
  <c r="H149" i="1"/>
  <c r="I149" i="1"/>
  <c r="K149" i="1" s="1"/>
  <c r="H60" i="1"/>
  <c r="I60" i="1"/>
  <c r="K60" i="1" s="1"/>
  <c r="H30" i="1"/>
  <c r="I30" i="1" s="1"/>
  <c r="K30" i="1" s="1"/>
  <c r="I98" i="1"/>
  <c r="K98" i="1" s="1"/>
  <c r="I39" i="1"/>
  <c r="K39" i="1" s="1"/>
  <c r="I88" i="1"/>
  <c r="K88" i="1" s="1"/>
  <c r="H35" i="1"/>
  <c r="I35" i="1" s="1"/>
  <c r="K35" i="1" s="1"/>
  <c r="H44" i="1"/>
  <c r="I44" i="1" s="1"/>
  <c r="K44" i="1" s="1"/>
  <c r="H65" i="1"/>
  <c r="I65" i="1" s="1"/>
  <c r="K65" i="1" s="1"/>
  <c r="H94" i="1"/>
  <c r="I94" i="1" s="1"/>
  <c r="K94" i="1" s="1"/>
  <c r="H100" i="1"/>
  <c r="I100" i="1" s="1"/>
  <c r="K100" i="1" s="1"/>
  <c r="H114" i="1"/>
  <c r="I114" i="1" s="1"/>
  <c r="K114" i="1" s="1"/>
  <c r="H131" i="1"/>
  <c r="I131" i="1" s="1"/>
  <c r="K131" i="1" s="1"/>
  <c r="H139" i="1"/>
  <c r="I139" i="1" s="1"/>
  <c r="K139" i="1" s="1"/>
  <c r="I76" i="1"/>
  <c r="K76" i="1" s="1"/>
  <c r="I92" i="1"/>
  <c r="K92" i="1" s="1"/>
  <c r="H40" i="1"/>
  <c r="I40" i="1"/>
  <c r="K40" i="1" s="1"/>
  <c r="H89" i="1"/>
  <c r="I89" i="1" s="1"/>
  <c r="K89" i="1" s="1"/>
  <c r="H105" i="1"/>
  <c r="I105" i="1"/>
  <c r="K105" i="1" s="1"/>
  <c r="H121" i="1"/>
  <c r="I121" i="1" s="1"/>
  <c r="K121" i="1" s="1"/>
  <c r="H132" i="1"/>
  <c r="I132" i="1" s="1"/>
  <c r="K132" i="1" s="1"/>
  <c r="I15" i="1"/>
  <c r="K15" i="1" s="1"/>
  <c r="M64" i="1"/>
  <c r="O64" i="1" s="1"/>
  <c r="H28" i="1"/>
  <c r="I28" i="1" s="1"/>
  <c r="K28" i="1" s="1"/>
  <c r="H36" i="1"/>
  <c r="I36" i="1" s="1"/>
  <c r="K36" i="1" s="1"/>
  <c r="I68" i="1"/>
  <c r="K68" i="1" s="1"/>
  <c r="H90" i="1"/>
  <c r="I90" i="1"/>
  <c r="K90" i="1" s="1"/>
  <c r="I115" i="1"/>
  <c r="K115" i="1" s="1"/>
  <c r="H133" i="1"/>
  <c r="I133" i="1"/>
  <c r="K133" i="1" s="1"/>
  <c r="H146" i="1"/>
  <c r="I146" i="1" s="1"/>
  <c r="K146" i="1" s="1"/>
  <c r="I153" i="1"/>
  <c r="K153" i="1" s="1"/>
  <c r="H124" i="1"/>
  <c r="I124" i="1" s="1"/>
  <c r="K124" i="1" s="1"/>
  <c r="H107" i="1"/>
  <c r="I107" i="1" s="1"/>
  <c r="K107" i="1" s="1"/>
  <c r="H43" i="1"/>
  <c r="I43" i="1" s="1"/>
  <c r="K43" i="1" s="1"/>
  <c r="H13" i="1"/>
  <c r="I13" i="1" s="1"/>
  <c r="K13" i="1" s="1"/>
  <c r="O27" i="1"/>
  <c r="H17" i="1"/>
  <c r="I17" i="1" s="1"/>
  <c r="K17" i="1" s="1"/>
  <c r="H32" i="1"/>
  <c r="I32" i="1" s="1"/>
  <c r="K32" i="1" s="1"/>
  <c r="H127" i="1"/>
  <c r="I127" i="1"/>
  <c r="K127" i="1" s="1"/>
  <c r="H42" i="1"/>
  <c r="I42" i="1" s="1"/>
  <c r="K42" i="1" s="1"/>
  <c r="H70" i="1"/>
  <c r="I70" i="1" s="1"/>
  <c r="K70" i="1" s="1"/>
  <c r="H118" i="1"/>
  <c r="I118" i="1"/>
  <c r="K118" i="1" s="1"/>
  <c r="H20" i="1"/>
  <c r="I20" i="1" s="1"/>
  <c r="K20" i="1" s="1"/>
  <c r="H101" i="1"/>
  <c r="I101" i="1" s="1"/>
  <c r="K101" i="1" s="1"/>
  <c r="H11" i="1"/>
  <c r="I11" i="1" s="1"/>
  <c r="K11" i="1" s="1"/>
  <c r="H37" i="1"/>
  <c r="I37" i="1" s="1"/>
  <c r="K37" i="1" s="1"/>
  <c r="H62" i="1"/>
  <c r="I62" i="1" s="1"/>
  <c r="K62" i="1" s="1"/>
  <c r="M96" i="1"/>
  <c r="N96" i="1" s="1"/>
  <c r="I111" i="1"/>
  <c r="K111" i="1" s="1"/>
  <c r="H122" i="1"/>
  <c r="H154" i="1"/>
  <c r="I154" i="1" s="1"/>
  <c r="K154" i="1" s="1"/>
  <c r="M69" i="1"/>
  <c r="O69" i="1" s="1"/>
  <c r="H73" i="1"/>
  <c r="I73" i="1" s="1"/>
  <c r="K73" i="1" s="1"/>
  <c r="H80" i="1"/>
  <c r="I80" i="1" s="1"/>
  <c r="K80" i="1" s="1"/>
  <c r="H128" i="1"/>
  <c r="I128" i="1" s="1"/>
  <c r="K128" i="1" s="1"/>
  <c r="H134" i="1"/>
  <c r="I134" i="1" s="1"/>
  <c r="K134" i="1" s="1"/>
  <c r="H155" i="1"/>
  <c r="I155" i="1" s="1"/>
  <c r="K155" i="1" s="1"/>
  <c r="H12" i="1"/>
  <c r="I12" i="1" s="1"/>
  <c r="K12" i="1" s="1"/>
  <c r="I41" i="1"/>
  <c r="K41" i="1" s="1"/>
  <c r="I113" i="1"/>
  <c r="K113" i="1" s="1"/>
  <c r="H138" i="1"/>
  <c r="I138" i="1"/>
  <c r="K138" i="1" s="1"/>
  <c r="I141" i="1"/>
  <c r="K141" i="1" s="1"/>
  <c r="I61" i="1"/>
  <c r="K61" i="1" s="1"/>
  <c r="I145" i="1"/>
  <c r="K145" i="1" s="1"/>
  <c r="I106" i="1"/>
  <c r="K106" i="1" s="1"/>
  <c r="H123" i="1"/>
  <c r="I123" i="1" s="1"/>
  <c r="K123" i="1" s="1"/>
  <c r="H148" i="1"/>
  <c r="I148" i="1" s="1"/>
  <c r="K148" i="1" s="1"/>
  <c r="H38" i="1"/>
  <c r="I38" i="1" s="1"/>
  <c r="K38" i="1" s="1"/>
  <c r="H87" i="1"/>
  <c r="I87" i="1" s="1"/>
  <c r="K87" i="1" s="1"/>
  <c r="H97" i="1"/>
  <c r="I97" i="1" s="1"/>
  <c r="K97" i="1" s="1"/>
  <c r="H34" i="1"/>
  <c r="I34" i="1" s="1"/>
  <c r="K34" i="1" s="1"/>
  <c r="H55" i="1"/>
  <c r="I55" i="1" s="1"/>
  <c r="K55" i="1" s="1"/>
  <c r="H84" i="1"/>
  <c r="I84" i="1" s="1"/>
  <c r="K84" i="1" s="1"/>
  <c r="M104" i="1"/>
  <c r="O104" i="1" s="1"/>
  <c r="I135" i="1"/>
  <c r="K135" i="1" s="1"/>
  <c r="H140" i="1"/>
  <c r="I140" i="1" s="1"/>
  <c r="K140" i="1" s="1"/>
  <c r="H152" i="1"/>
  <c r="I152" i="1"/>
  <c r="K152" i="1" s="1"/>
  <c r="I51" i="1"/>
  <c r="K51" i="1" s="1"/>
  <c r="H117" i="1"/>
  <c r="I117" i="1" s="1"/>
  <c r="K117" i="1" s="1"/>
  <c r="H143" i="1"/>
  <c r="I143" i="1"/>
  <c r="K143" i="1" s="1"/>
  <c r="H110" i="1"/>
  <c r="I110" i="1" s="1"/>
  <c r="K110" i="1" s="1"/>
  <c r="O96" i="1" l="1"/>
  <c r="P27" i="1"/>
  <c r="R27" i="1" s="1"/>
  <c r="S27" i="1" s="1"/>
  <c r="M102" i="1"/>
  <c r="N102" i="1" s="1"/>
  <c r="O47" i="1"/>
  <c r="P47" i="1" s="1"/>
  <c r="R47" i="1" s="1"/>
  <c r="S47" i="1" s="1"/>
  <c r="M56" i="1"/>
  <c r="N56" i="1" s="1"/>
  <c r="N130" i="1"/>
  <c r="P130" i="1" s="1"/>
  <c r="R130" i="1" s="1"/>
  <c r="S130" i="1" s="1"/>
  <c r="N104" i="1"/>
  <c r="P104" i="1" s="1"/>
  <c r="R104" i="1" s="1"/>
  <c r="S104" i="1" s="1"/>
  <c r="M35" i="1"/>
  <c r="O35" i="1" s="1"/>
  <c r="M23" i="1"/>
  <c r="N23" i="1" s="1"/>
  <c r="O23" i="1"/>
  <c r="M128" i="1"/>
  <c r="N128" i="1" s="1"/>
  <c r="O128" i="1"/>
  <c r="M80" i="1"/>
  <c r="N80" i="1" s="1"/>
  <c r="M20" i="1"/>
  <c r="N20" i="1" s="1"/>
  <c r="M28" i="1"/>
  <c r="O28" i="1" s="1"/>
  <c r="M30" i="1"/>
  <c r="N30" i="1" s="1"/>
  <c r="M154" i="1"/>
  <c r="N154" i="1" s="1"/>
  <c r="M124" i="1"/>
  <c r="N124" i="1" s="1"/>
  <c r="O124" i="1"/>
  <c r="N19" i="1"/>
  <c r="M19" i="1"/>
  <c r="O19" i="1" s="1"/>
  <c r="M48" i="1"/>
  <c r="O48" i="1" s="1"/>
  <c r="M36" i="1"/>
  <c r="O36" i="1" s="1"/>
  <c r="M146" i="1"/>
  <c r="N146" i="1" s="1"/>
  <c r="M14" i="1"/>
  <c r="O14" i="1" s="1"/>
  <c r="M12" i="1"/>
  <c r="N12" i="1" s="1"/>
  <c r="M62" i="1"/>
  <c r="O62" i="1" s="1"/>
  <c r="M121" i="1"/>
  <c r="O121" i="1" s="1"/>
  <c r="M94" i="1"/>
  <c r="O94" i="1" s="1"/>
  <c r="O142" i="1"/>
  <c r="M142" i="1"/>
  <c r="N142" i="1" s="1"/>
  <c r="P142" i="1" s="1"/>
  <c r="R142" i="1" s="1"/>
  <c r="S142" i="1" s="1"/>
  <c r="M83" i="1"/>
  <c r="N83" i="1" s="1"/>
  <c r="O83" i="1"/>
  <c r="M148" i="1"/>
  <c r="O148" i="1" s="1"/>
  <c r="M29" i="1"/>
  <c r="O29" i="1" s="1"/>
  <c r="M107" i="1"/>
  <c r="O107" i="1" s="1"/>
  <c r="M139" i="1"/>
  <c r="N139" i="1" s="1"/>
  <c r="M87" i="1"/>
  <c r="O87" i="1" s="1"/>
  <c r="M131" i="1"/>
  <c r="N131" i="1" s="1"/>
  <c r="O131" i="1"/>
  <c r="M132" i="1"/>
  <c r="O132" i="1" s="1"/>
  <c r="N132" i="1"/>
  <c r="M155" i="1"/>
  <c r="N155" i="1" s="1"/>
  <c r="M37" i="1"/>
  <c r="O37" i="1" s="1"/>
  <c r="M32" i="1"/>
  <c r="N32" i="1" s="1"/>
  <c r="M65" i="1"/>
  <c r="N65" i="1" s="1"/>
  <c r="O65" i="1"/>
  <c r="M119" i="1"/>
  <c r="N119" i="1" s="1"/>
  <c r="O119" i="1"/>
  <c r="M73" i="1"/>
  <c r="O73" i="1" s="1"/>
  <c r="M31" i="1"/>
  <c r="O31" i="1" s="1"/>
  <c r="M97" i="1"/>
  <c r="O97" i="1" s="1"/>
  <c r="M22" i="1"/>
  <c r="O22" i="1" s="1"/>
  <c r="M100" i="1"/>
  <c r="N100" i="1" s="1"/>
  <c r="O100" i="1"/>
  <c r="M134" i="1"/>
  <c r="N134" i="1" s="1"/>
  <c r="M11" i="1"/>
  <c r="O11" i="1" s="1"/>
  <c r="M17" i="1"/>
  <c r="O17" i="1" s="1"/>
  <c r="M44" i="1"/>
  <c r="N44" i="1" s="1"/>
  <c r="M52" i="1"/>
  <c r="N52" i="1" s="1"/>
  <c r="M9" i="1"/>
  <c r="O9" i="1" s="1"/>
  <c r="M51" i="1"/>
  <c r="N51" i="1" s="1"/>
  <c r="M42" i="1"/>
  <c r="N42" i="1" s="1"/>
  <c r="M26" i="1"/>
  <c r="O26" i="1" s="1"/>
  <c r="M88" i="1"/>
  <c r="O88" i="1" s="1"/>
  <c r="M144" i="1"/>
  <c r="N144" i="1" s="1"/>
  <c r="M61" i="1"/>
  <c r="N61" i="1" s="1"/>
  <c r="P96" i="1"/>
  <c r="R96" i="1" s="1"/>
  <c r="S96" i="1" s="1"/>
  <c r="M39" i="1"/>
  <c r="N39" i="1" s="1"/>
  <c r="M34" i="1"/>
  <c r="O34" i="1" s="1"/>
  <c r="N85" i="1"/>
  <c r="P85" i="1" s="1"/>
  <c r="R85" i="1" s="1"/>
  <c r="S85" i="1" s="1"/>
  <c r="M138" i="1"/>
  <c r="N138" i="1" s="1"/>
  <c r="O138" i="1"/>
  <c r="M105" i="1"/>
  <c r="N105" i="1" s="1"/>
  <c r="M93" i="1"/>
  <c r="O93" i="1" s="1"/>
  <c r="M123" i="1"/>
  <c r="O123" i="1" s="1"/>
  <c r="M70" i="1"/>
  <c r="O70" i="1" s="1"/>
  <c r="N126" i="1"/>
  <c r="P126" i="1" s="1"/>
  <c r="R126" i="1" s="1"/>
  <c r="S126" i="1" s="1"/>
  <c r="M122" i="1"/>
  <c r="N122" i="1" s="1"/>
  <c r="P122" i="1" s="1"/>
  <c r="R122" i="1" s="1"/>
  <c r="S122" i="1" s="1"/>
  <c r="O122" i="1"/>
  <c r="M110" i="1"/>
  <c r="O110" i="1"/>
  <c r="N110" i="1"/>
  <c r="P110" i="1" s="1"/>
  <c r="R110" i="1" s="1"/>
  <c r="S110" i="1" s="1"/>
  <c r="M141" i="1"/>
  <c r="N141" i="1" s="1"/>
  <c r="M98" i="1"/>
  <c r="O98" i="1" s="1"/>
  <c r="M99" i="1"/>
  <c r="N99" i="1" s="1"/>
  <c r="M125" i="1"/>
  <c r="O125" i="1" s="1"/>
  <c r="N125" i="1"/>
  <c r="M114" i="1"/>
  <c r="N114" i="1" s="1"/>
  <c r="M140" i="1"/>
  <c r="N140" i="1" s="1"/>
  <c r="O140" i="1"/>
  <c r="N33" i="1"/>
  <c r="P33" i="1" s="1"/>
  <c r="R33" i="1" s="1"/>
  <c r="S33" i="1" s="1"/>
  <c r="M117" i="1"/>
  <c r="O117" i="1" s="1"/>
  <c r="O57" i="1"/>
  <c r="P57" i="1" s="1"/>
  <c r="R57" i="1" s="1"/>
  <c r="S57" i="1" s="1"/>
  <c r="N77" i="1"/>
  <c r="P77" i="1" s="1"/>
  <c r="R77" i="1" s="1"/>
  <c r="S77" i="1" s="1"/>
  <c r="M79" i="1"/>
  <c r="O79" i="1"/>
  <c r="N79" i="1"/>
  <c r="P79" i="1" s="1"/>
  <c r="R79" i="1" s="1"/>
  <c r="S79" i="1" s="1"/>
  <c r="M10" i="1"/>
  <c r="O10" i="1" s="1"/>
  <c r="M133" i="1"/>
  <c r="O133" i="1" s="1"/>
  <c r="N133" i="1"/>
  <c r="N72" i="1"/>
  <c r="P72" i="1" s="1"/>
  <c r="R72" i="1" s="1"/>
  <c r="S72" i="1" s="1"/>
  <c r="M115" i="1"/>
  <c r="N115" i="1" s="1"/>
  <c r="O115" i="1"/>
  <c r="N18" i="1"/>
  <c r="P18" i="1" s="1"/>
  <c r="R18" i="1" s="1"/>
  <c r="S18" i="1" s="1"/>
  <c r="N64" i="1"/>
  <c r="P64" i="1" s="1"/>
  <c r="R64" i="1" s="1"/>
  <c r="S64" i="1" s="1"/>
  <c r="M103" i="1"/>
  <c r="N103" i="1" s="1"/>
  <c r="M153" i="1"/>
  <c r="N153" i="1" s="1"/>
  <c r="M109" i="1"/>
  <c r="O109" i="1" s="1"/>
  <c r="M89" i="1"/>
  <c r="N89" i="1" s="1"/>
  <c r="M135" i="1"/>
  <c r="N135" i="1" s="1"/>
  <c r="M101" i="1"/>
  <c r="O101" i="1" s="1"/>
  <c r="M40" i="1"/>
  <c r="N40" i="1" s="1"/>
  <c r="M90" i="1"/>
  <c r="O90" i="1" s="1"/>
  <c r="M43" i="1"/>
  <c r="N43" i="1" s="1"/>
  <c r="M92" i="1"/>
  <c r="N92" i="1" s="1"/>
  <c r="O92" i="1"/>
  <c r="N116" i="1"/>
  <c r="P116" i="1" s="1"/>
  <c r="R116" i="1" s="1"/>
  <c r="S116" i="1" s="1"/>
  <c r="M21" i="1"/>
  <c r="O21" i="1" s="1"/>
  <c r="M71" i="1"/>
  <c r="O71" i="1" s="1"/>
  <c r="M16" i="1"/>
  <c r="O16" i="1" s="1"/>
  <c r="M78" i="1"/>
  <c r="N78" i="1" s="1"/>
  <c r="M152" i="1"/>
  <c r="N152" i="1" s="1"/>
  <c r="M15" i="1"/>
  <c r="O15" i="1" s="1"/>
  <c r="M76" i="1"/>
  <c r="O76" i="1" s="1"/>
  <c r="M150" i="1"/>
  <c r="N150" i="1" s="1"/>
  <c r="M84" i="1"/>
  <c r="O84" i="1" s="1"/>
  <c r="M63" i="1"/>
  <c r="N63" i="1" s="1"/>
  <c r="O63" i="1"/>
  <c r="M127" i="1"/>
  <c r="O127" i="1" s="1"/>
  <c r="M113" i="1"/>
  <c r="N113" i="1" s="1"/>
  <c r="O113" i="1"/>
  <c r="M55" i="1"/>
  <c r="N55" i="1" s="1"/>
  <c r="O55" i="1"/>
  <c r="M147" i="1"/>
  <c r="N147" i="1" s="1"/>
  <c r="O147" i="1"/>
  <c r="M38" i="1"/>
  <c r="N38" i="1" s="1"/>
  <c r="N69" i="1"/>
  <c r="P69" i="1" s="1"/>
  <c r="R69" i="1" s="1"/>
  <c r="S69" i="1" s="1"/>
  <c r="M149" i="1"/>
  <c r="O149" i="1" s="1"/>
  <c r="M143" i="1"/>
  <c r="N143" i="1" s="1"/>
  <c r="O143" i="1"/>
  <c r="M106" i="1"/>
  <c r="N106" i="1" s="1"/>
  <c r="O106" i="1"/>
  <c r="M111" i="1"/>
  <c r="O111" i="1" s="1"/>
  <c r="M118" i="1"/>
  <c r="O118" i="1" s="1"/>
  <c r="M13" i="1"/>
  <c r="N13" i="1" s="1"/>
  <c r="O13" i="1"/>
  <c r="M68" i="1"/>
  <c r="N68" i="1" s="1"/>
  <c r="M91" i="1"/>
  <c r="O91" i="1" s="1"/>
  <c r="M112" i="1"/>
  <c r="O112" i="1" s="1"/>
  <c r="M60" i="1"/>
  <c r="O60" i="1" s="1"/>
  <c r="M41" i="1"/>
  <c r="N41" i="1" s="1"/>
  <c r="M145" i="1"/>
  <c r="O145" i="1" s="1"/>
  <c r="O20" i="1" l="1"/>
  <c r="O141" i="1"/>
  <c r="P55" i="1"/>
  <c r="R55" i="1" s="1"/>
  <c r="S55" i="1" s="1"/>
  <c r="P100" i="1"/>
  <c r="R100" i="1" s="1"/>
  <c r="S100" i="1" s="1"/>
  <c r="O38" i="1"/>
  <c r="P38" i="1" s="1"/>
  <c r="R38" i="1" s="1"/>
  <c r="S38" i="1" s="1"/>
  <c r="P124" i="1"/>
  <c r="R124" i="1" s="1"/>
  <c r="S124" i="1" s="1"/>
  <c r="N16" i="1"/>
  <c r="P16" i="1" s="1"/>
  <c r="R16" i="1" s="1"/>
  <c r="S16" i="1" s="1"/>
  <c r="N62" i="1"/>
  <c r="P62" i="1" s="1"/>
  <c r="R62" i="1" s="1"/>
  <c r="S62" i="1" s="1"/>
  <c r="O32" i="1"/>
  <c r="P32" i="1" s="1"/>
  <c r="R32" i="1" s="1"/>
  <c r="S32" i="1" s="1"/>
  <c r="P65" i="1"/>
  <c r="R65" i="1" s="1"/>
  <c r="S65" i="1" s="1"/>
  <c r="P128" i="1"/>
  <c r="R128" i="1" s="1"/>
  <c r="S128" i="1" s="1"/>
  <c r="P61" i="1"/>
  <c r="R61" i="1" s="1"/>
  <c r="S61" i="1" s="1"/>
  <c r="N37" i="1"/>
  <c r="P37" i="1" s="1"/>
  <c r="R37" i="1" s="1"/>
  <c r="S37" i="1" s="1"/>
  <c r="N107" i="1"/>
  <c r="P107" i="1" s="1"/>
  <c r="R107" i="1" s="1"/>
  <c r="S107" i="1" s="1"/>
  <c r="N35" i="1"/>
  <c r="P35" i="1" s="1"/>
  <c r="R35" i="1" s="1"/>
  <c r="S35" i="1" s="1"/>
  <c r="P147" i="1"/>
  <c r="R147" i="1" s="1"/>
  <c r="S147" i="1" s="1"/>
  <c r="N76" i="1"/>
  <c r="P76" i="1" s="1"/>
  <c r="R76" i="1" s="1"/>
  <c r="S76" i="1" s="1"/>
  <c r="N98" i="1"/>
  <c r="P98" i="1" s="1"/>
  <c r="R98" i="1" s="1"/>
  <c r="S98" i="1" s="1"/>
  <c r="N29" i="1"/>
  <c r="P29" i="1" s="1"/>
  <c r="R29" i="1" s="1"/>
  <c r="S29" i="1" s="1"/>
  <c r="P13" i="1"/>
  <c r="R13" i="1" s="1"/>
  <c r="S13" i="1" s="1"/>
  <c r="N71" i="1"/>
  <c r="O150" i="1"/>
  <c r="P150" i="1" s="1"/>
  <c r="R150" i="1" s="1"/>
  <c r="S150" i="1" s="1"/>
  <c r="N10" i="1"/>
  <c r="P10" i="1" s="1"/>
  <c r="R10" i="1" s="1"/>
  <c r="S10" i="1" s="1"/>
  <c r="N94" i="1"/>
  <c r="P94" i="1" s="1"/>
  <c r="R94" i="1" s="1"/>
  <c r="S94" i="1" s="1"/>
  <c r="P106" i="1"/>
  <c r="R106" i="1" s="1"/>
  <c r="S106" i="1" s="1"/>
  <c r="O41" i="1"/>
  <c r="P41" i="1" s="1"/>
  <c r="R41" i="1" s="1"/>
  <c r="S41" i="1" s="1"/>
  <c r="P143" i="1"/>
  <c r="R143" i="1" s="1"/>
  <c r="S143" i="1" s="1"/>
  <c r="P92" i="1"/>
  <c r="R92" i="1" s="1"/>
  <c r="S92" i="1" s="1"/>
  <c r="O103" i="1"/>
  <c r="P103" i="1" s="1"/>
  <c r="R103" i="1" s="1"/>
  <c r="S103" i="1" s="1"/>
  <c r="P141" i="1"/>
  <c r="R141" i="1" s="1"/>
  <c r="S141" i="1" s="1"/>
  <c r="N123" i="1"/>
  <c r="P123" i="1" s="1"/>
  <c r="R123" i="1" s="1"/>
  <c r="S123" i="1" s="1"/>
  <c r="N88" i="1"/>
  <c r="P88" i="1" s="1"/>
  <c r="R88" i="1" s="1"/>
  <c r="S88" i="1" s="1"/>
  <c r="P23" i="1"/>
  <c r="R23" i="1" s="1"/>
  <c r="S23" i="1" s="1"/>
  <c r="O61" i="1"/>
  <c r="O134" i="1"/>
  <c r="N109" i="1"/>
  <c r="P109" i="1" s="1"/>
  <c r="R109" i="1" s="1"/>
  <c r="S109" i="1" s="1"/>
  <c r="N60" i="1"/>
  <c r="O43" i="1"/>
  <c r="P43" i="1" s="1"/>
  <c r="R43" i="1" s="1"/>
  <c r="S43" i="1" s="1"/>
  <c r="O30" i="1"/>
  <c r="P30" i="1" s="1"/>
  <c r="R30" i="1" s="1"/>
  <c r="S30" i="1" s="1"/>
  <c r="O139" i="1"/>
  <c r="P139" i="1" s="1"/>
  <c r="R139" i="1" s="1"/>
  <c r="S139" i="1" s="1"/>
  <c r="N21" i="1"/>
  <c r="P21" i="1" s="1"/>
  <c r="R21" i="1" s="1"/>
  <c r="S21" i="1" s="1"/>
  <c r="P134" i="1"/>
  <c r="R134" i="1" s="1"/>
  <c r="S134" i="1" s="1"/>
  <c r="N70" i="1"/>
  <c r="P70" i="1" s="1"/>
  <c r="R70" i="1" s="1"/>
  <c r="S70" i="1" s="1"/>
  <c r="N149" i="1"/>
  <c r="P149" i="1" s="1"/>
  <c r="R149" i="1" s="1"/>
  <c r="S149" i="1" s="1"/>
  <c r="O78" i="1"/>
  <c r="P78" i="1" s="1"/>
  <c r="R78" i="1" s="1"/>
  <c r="S78" i="1" s="1"/>
  <c r="N127" i="1"/>
  <c r="P127" i="1" s="1"/>
  <c r="R127" i="1" s="1"/>
  <c r="S127" i="1" s="1"/>
  <c r="P131" i="1"/>
  <c r="R131" i="1" s="1"/>
  <c r="S131" i="1" s="1"/>
  <c r="O102" i="1"/>
  <c r="P102" i="1" s="1"/>
  <c r="R102" i="1" s="1"/>
  <c r="S102" i="1" s="1"/>
  <c r="N90" i="1"/>
  <c r="P115" i="1"/>
  <c r="R115" i="1" s="1"/>
  <c r="S115" i="1" s="1"/>
  <c r="N87" i="1"/>
  <c r="P87" i="1" s="1"/>
  <c r="R87" i="1" s="1"/>
  <c r="S87" i="1" s="1"/>
  <c r="P20" i="1"/>
  <c r="R20" i="1" s="1"/>
  <c r="S20" i="1" s="1"/>
  <c r="O56" i="1"/>
  <c r="P56" i="1" s="1"/>
  <c r="R56" i="1" s="1"/>
  <c r="S56" i="1" s="1"/>
  <c r="P63" i="1"/>
  <c r="R63" i="1" s="1"/>
  <c r="S63" i="1" s="1"/>
  <c r="P140" i="1"/>
  <c r="R140" i="1" s="1"/>
  <c r="S140" i="1" s="1"/>
  <c r="P119" i="1"/>
  <c r="R119" i="1" s="1"/>
  <c r="S119" i="1" s="1"/>
  <c r="N48" i="1"/>
  <c r="P48" i="1" s="1"/>
  <c r="R48" i="1" s="1"/>
  <c r="S48" i="1" s="1"/>
  <c r="P154" i="1"/>
  <c r="R154" i="1" s="1"/>
  <c r="S154" i="1" s="1"/>
  <c r="P99" i="1"/>
  <c r="R99" i="1" s="1"/>
  <c r="S99" i="1" s="1"/>
  <c r="P155" i="1"/>
  <c r="R155" i="1" s="1"/>
  <c r="S155" i="1" s="1"/>
  <c r="P114" i="1"/>
  <c r="R114" i="1" s="1"/>
  <c r="S114" i="1" s="1"/>
  <c r="N112" i="1"/>
  <c r="P112" i="1" s="1"/>
  <c r="R112" i="1" s="1"/>
  <c r="S112" i="1" s="1"/>
  <c r="N118" i="1"/>
  <c r="P118" i="1" s="1"/>
  <c r="R118" i="1" s="1"/>
  <c r="S118" i="1" s="1"/>
  <c r="N15" i="1"/>
  <c r="P15" i="1" s="1"/>
  <c r="R15" i="1" s="1"/>
  <c r="S15" i="1" s="1"/>
  <c r="O40" i="1"/>
  <c r="P40" i="1" s="1"/>
  <c r="R40" i="1" s="1"/>
  <c r="S40" i="1" s="1"/>
  <c r="O153" i="1"/>
  <c r="P153" i="1" s="1"/>
  <c r="R153" i="1" s="1"/>
  <c r="S153" i="1" s="1"/>
  <c r="N34" i="1"/>
  <c r="P34" i="1" s="1"/>
  <c r="R34" i="1" s="1"/>
  <c r="S34" i="1" s="1"/>
  <c r="O52" i="1"/>
  <c r="P52" i="1" s="1"/>
  <c r="R52" i="1" s="1"/>
  <c r="S52" i="1" s="1"/>
  <c r="N73" i="1"/>
  <c r="P73" i="1" s="1"/>
  <c r="R73" i="1" s="1"/>
  <c r="S73" i="1" s="1"/>
  <c r="O155" i="1"/>
  <c r="N14" i="1"/>
  <c r="P14" i="1" s="1"/>
  <c r="R14" i="1" s="1"/>
  <c r="S14" i="1" s="1"/>
  <c r="N26" i="1"/>
  <c r="P26" i="1" s="1"/>
  <c r="R26" i="1" s="1"/>
  <c r="S26" i="1" s="1"/>
  <c r="O80" i="1"/>
  <c r="P80" i="1" s="1"/>
  <c r="R80" i="1" s="1"/>
  <c r="S80" i="1" s="1"/>
  <c r="P71" i="1"/>
  <c r="R71" i="1" s="1"/>
  <c r="S71" i="1" s="1"/>
  <c r="N101" i="1"/>
  <c r="P101" i="1" s="1"/>
  <c r="R101" i="1" s="1"/>
  <c r="S101" i="1" s="1"/>
  <c r="O146" i="1"/>
  <c r="P146" i="1" s="1"/>
  <c r="R146" i="1" s="1"/>
  <c r="S146" i="1" s="1"/>
  <c r="O44" i="1"/>
  <c r="P44" i="1" s="1"/>
  <c r="R44" i="1" s="1"/>
  <c r="S44" i="1" s="1"/>
  <c r="P125" i="1"/>
  <c r="R125" i="1" s="1"/>
  <c r="S125" i="1" s="1"/>
  <c r="O42" i="1"/>
  <c r="P42" i="1" s="1"/>
  <c r="R42" i="1" s="1"/>
  <c r="S42" i="1" s="1"/>
  <c r="N145" i="1"/>
  <c r="P145" i="1" s="1"/>
  <c r="R145" i="1" s="1"/>
  <c r="S145" i="1" s="1"/>
  <c r="O68" i="1"/>
  <c r="P68" i="1" s="1"/>
  <c r="R68" i="1" s="1"/>
  <c r="S68" i="1" s="1"/>
  <c r="N84" i="1"/>
  <c r="P84" i="1" s="1"/>
  <c r="R84" i="1" s="1"/>
  <c r="S84" i="1" s="1"/>
  <c r="O135" i="1"/>
  <c r="P135" i="1" s="1"/>
  <c r="R135" i="1" s="1"/>
  <c r="S135" i="1" s="1"/>
  <c r="N17" i="1"/>
  <c r="P17" i="1" s="1"/>
  <c r="R17" i="1" s="1"/>
  <c r="S17" i="1" s="1"/>
  <c r="N97" i="1"/>
  <c r="P97" i="1" s="1"/>
  <c r="R97" i="1" s="1"/>
  <c r="S97" i="1" s="1"/>
  <c r="N148" i="1"/>
  <c r="P148" i="1" s="1"/>
  <c r="R148" i="1" s="1"/>
  <c r="S148" i="1" s="1"/>
  <c r="N121" i="1"/>
  <c r="P121" i="1" s="1"/>
  <c r="R121" i="1" s="1"/>
  <c r="S121" i="1" s="1"/>
  <c r="N36" i="1"/>
  <c r="P36" i="1" s="1"/>
  <c r="R36" i="1" s="1"/>
  <c r="S36" i="1" s="1"/>
  <c r="O105" i="1"/>
  <c r="P105" i="1" s="1"/>
  <c r="R105" i="1" s="1"/>
  <c r="S105" i="1" s="1"/>
  <c r="O51" i="1"/>
  <c r="P51" i="1" s="1"/>
  <c r="R51" i="1" s="1"/>
  <c r="S51" i="1" s="1"/>
  <c r="P132" i="1"/>
  <c r="R132" i="1" s="1"/>
  <c r="S132" i="1" s="1"/>
  <c r="O39" i="1"/>
  <c r="P39" i="1" s="1"/>
  <c r="R39" i="1" s="1"/>
  <c r="S39" i="1" s="1"/>
  <c r="N91" i="1"/>
  <c r="P91" i="1" s="1"/>
  <c r="R91" i="1" s="1"/>
  <c r="S91" i="1" s="1"/>
  <c r="N93" i="1"/>
  <c r="P93" i="1" s="1"/>
  <c r="R93" i="1" s="1"/>
  <c r="S93" i="1" s="1"/>
  <c r="N22" i="1"/>
  <c r="P22" i="1" s="1"/>
  <c r="R22" i="1" s="1"/>
  <c r="S22" i="1" s="1"/>
  <c r="O99" i="1"/>
  <c r="N11" i="1"/>
  <c r="P11" i="1" s="1"/>
  <c r="R11" i="1" s="1"/>
  <c r="S11" i="1" s="1"/>
  <c r="O89" i="1"/>
  <c r="P89" i="1" s="1"/>
  <c r="R89" i="1" s="1"/>
  <c r="S89" i="1" s="1"/>
  <c r="N117" i="1"/>
  <c r="P117" i="1" s="1"/>
  <c r="R117" i="1" s="1"/>
  <c r="S117" i="1" s="1"/>
  <c r="O144" i="1"/>
  <c r="P144" i="1" s="1"/>
  <c r="R144" i="1" s="1"/>
  <c r="S144" i="1" s="1"/>
  <c r="N9" i="1"/>
  <c r="P9" i="1" s="1"/>
  <c r="R9" i="1" s="1"/>
  <c r="S9" i="1" s="1"/>
  <c r="N31" i="1"/>
  <c r="P31" i="1" s="1"/>
  <c r="R31" i="1" s="1"/>
  <c r="S31" i="1" s="1"/>
  <c r="O12" i="1"/>
  <c r="P12" i="1" s="1"/>
  <c r="R12" i="1" s="1"/>
  <c r="S12" i="1" s="1"/>
  <c r="N28" i="1"/>
  <c r="P28" i="1" s="1"/>
  <c r="R28" i="1" s="1"/>
  <c r="S28" i="1" s="1"/>
  <c r="P133" i="1"/>
  <c r="R133" i="1" s="1"/>
  <c r="S133" i="1" s="1"/>
  <c r="N111" i="1"/>
  <c r="P111" i="1" s="1"/>
  <c r="R111" i="1" s="1"/>
  <c r="S111" i="1" s="1"/>
  <c r="O152" i="1"/>
  <c r="P152" i="1" s="1"/>
  <c r="R152" i="1" s="1"/>
  <c r="S152" i="1" s="1"/>
  <c r="O114" i="1"/>
  <c r="O154" i="1"/>
  <c r="P113" i="1"/>
  <c r="R113" i="1" s="1"/>
  <c r="S113" i="1" s="1"/>
  <c r="P138" i="1"/>
  <c r="R138" i="1" s="1"/>
  <c r="S138" i="1" s="1"/>
  <c r="P83" i="1"/>
  <c r="R83" i="1" s="1"/>
  <c r="S83" i="1" s="1"/>
  <c r="P60" i="1"/>
  <c r="R60" i="1" s="1"/>
  <c r="S60" i="1" s="1"/>
  <c r="P90" i="1"/>
  <c r="R90" i="1" s="1"/>
  <c r="S90" i="1" s="1"/>
  <c r="P19" i="1"/>
  <c r="R19" i="1" s="1"/>
  <c r="S19" i="1" s="1"/>
  <c r="D357" i="1" l="1"/>
  <c r="E357" i="1" s="1"/>
  <c r="G357" i="1" s="1"/>
  <c r="D356" i="1"/>
  <c r="E356" i="1" s="1"/>
  <c r="G356" i="1" s="1"/>
  <c r="D355" i="1"/>
  <c r="E355" i="1" s="1"/>
  <c r="G355" i="1" s="1"/>
  <c r="D354" i="1"/>
  <c r="E354" i="1" s="1"/>
  <c r="G354" i="1" s="1"/>
  <c r="I353" i="1"/>
  <c r="K353" i="1" s="1"/>
  <c r="D353" i="1"/>
  <c r="E353" i="1" s="1"/>
  <c r="G353" i="1" s="1"/>
  <c r="H353" i="1" s="1"/>
  <c r="D352" i="1"/>
  <c r="E352" i="1" s="1"/>
  <c r="G352" i="1" s="1"/>
  <c r="D351" i="1"/>
  <c r="E351" i="1" s="1"/>
  <c r="G351" i="1" s="1"/>
  <c r="D350" i="1"/>
  <c r="E350" i="1" s="1"/>
  <c r="G350" i="1" s="1"/>
  <c r="D348" i="1"/>
  <c r="E348" i="1" s="1"/>
  <c r="G348" i="1" s="1"/>
  <c r="D347" i="1"/>
  <c r="E347" i="1" s="1"/>
  <c r="G347" i="1" s="1"/>
  <c r="H347" i="1" s="1"/>
  <c r="I347" i="1" s="1"/>
  <c r="K347" i="1" s="1"/>
  <c r="D346" i="1"/>
  <c r="E346" i="1" s="1"/>
  <c r="G346" i="1" s="1"/>
  <c r="D345" i="1"/>
  <c r="E345" i="1" s="1"/>
  <c r="G345" i="1" s="1"/>
  <c r="D344" i="1"/>
  <c r="E344" i="1" s="1"/>
  <c r="G344" i="1" s="1"/>
  <c r="D343" i="1"/>
  <c r="E343" i="1" s="1"/>
  <c r="G343" i="1" s="1"/>
  <c r="H343" i="1" s="1"/>
  <c r="D341" i="1"/>
  <c r="E341" i="1" s="1"/>
  <c r="G341" i="1" s="1"/>
  <c r="H341" i="1" s="1"/>
  <c r="I341" i="1" s="1"/>
  <c r="K341" i="1" s="1"/>
  <c r="D340" i="1"/>
  <c r="E340" i="1" s="1"/>
  <c r="G340" i="1" s="1"/>
  <c r="H340" i="1" s="1"/>
  <c r="D338" i="1"/>
  <c r="E338" i="1" s="1"/>
  <c r="G338" i="1" s="1"/>
  <c r="D336" i="1"/>
  <c r="E336" i="1" s="1"/>
  <c r="G336" i="1" s="1"/>
  <c r="D335" i="1"/>
  <c r="E335" i="1" s="1"/>
  <c r="G335" i="1" s="1"/>
  <c r="H335" i="1" s="1"/>
  <c r="D334" i="1"/>
  <c r="E334" i="1" s="1"/>
  <c r="G334" i="1" s="1"/>
  <c r="D333" i="1"/>
  <c r="E333" i="1" s="1"/>
  <c r="G333" i="1" s="1"/>
  <c r="D332" i="1"/>
  <c r="E332" i="1" s="1"/>
  <c r="G332" i="1" s="1"/>
  <c r="D331" i="1"/>
  <c r="E331" i="1" s="1"/>
  <c r="G331" i="1" s="1"/>
  <c r="G329" i="1"/>
  <c r="H329" i="1" s="1"/>
  <c r="D329" i="1"/>
  <c r="E329" i="1" s="1"/>
  <c r="D328" i="1"/>
  <c r="E328" i="1" s="1"/>
  <c r="G328" i="1" s="1"/>
  <c r="D327" i="1"/>
  <c r="E327" i="1" s="1"/>
  <c r="G327" i="1" s="1"/>
  <c r="D326" i="1"/>
  <c r="E326" i="1" s="1"/>
  <c r="G326" i="1" s="1"/>
  <c r="D325" i="1"/>
  <c r="E325" i="1" s="1"/>
  <c r="G325" i="1" s="1"/>
  <c r="D324" i="1"/>
  <c r="E324" i="1" s="1"/>
  <c r="G324" i="1" s="1"/>
  <c r="H324" i="1" s="1"/>
  <c r="D323" i="1"/>
  <c r="E323" i="1" s="1"/>
  <c r="G323" i="1" s="1"/>
  <c r="E322" i="1"/>
  <c r="G322" i="1" s="1"/>
  <c r="H322" i="1" s="1"/>
  <c r="D322" i="1"/>
  <c r="D321" i="1"/>
  <c r="E321" i="1" s="1"/>
  <c r="G321" i="1" s="1"/>
  <c r="D320" i="1"/>
  <c r="E320" i="1" s="1"/>
  <c r="G320" i="1" s="1"/>
  <c r="H320" i="1" s="1"/>
  <c r="D319" i="1"/>
  <c r="E319" i="1" s="1"/>
  <c r="G319" i="1" s="1"/>
  <c r="H319" i="1" s="1"/>
  <c r="I319" i="1" s="1"/>
  <c r="K319" i="1" s="1"/>
  <c r="D318" i="1"/>
  <c r="E318" i="1" s="1"/>
  <c r="G318" i="1" s="1"/>
  <c r="D317" i="1"/>
  <c r="E317" i="1" s="1"/>
  <c r="G317" i="1" s="1"/>
  <c r="H317" i="1" s="1"/>
  <c r="D316" i="1"/>
  <c r="E316" i="1" s="1"/>
  <c r="G316" i="1" s="1"/>
  <c r="H316" i="1" s="1"/>
  <c r="D314" i="1"/>
  <c r="E314" i="1" s="1"/>
  <c r="G314" i="1" s="1"/>
  <c r="D313" i="1"/>
  <c r="E313" i="1" s="1"/>
  <c r="G313" i="1" s="1"/>
  <c r="D311" i="1"/>
  <c r="E311" i="1" s="1"/>
  <c r="G311" i="1" s="1"/>
  <c r="D310" i="1"/>
  <c r="E310" i="1" s="1"/>
  <c r="G310" i="1" s="1"/>
  <c r="D309" i="1"/>
  <c r="E309" i="1" s="1"/>
  <c r="G309" i="1" s="1"/>
  <c r="D308" i="1"/>
  <c r="E308" i="1" s="1"/>
  <c r="G308" i="1" s="1"/>
  <c r="D307" i="1"/>
  <c r="E307" i="1" s="1"/>
  <c r="G307" i="1" s="1"/>
  <c r="D306" i="1"/>
  <c r="E306" i="1" s="1"/>
  <c r="G306" i="1" s="1"/>
  <c r="D304" i="1"/>
  <c r="E304" i="1" s="1"/>
  <c r="G304" i="1" s="1"/>
  <c r="D303" i="1"/>
  <c r="E303" i="1" s="1"/>
  <c r="G303" i="1" s="1"/>
  <c r="D302" i="1"/>
  <c r="E302" i="1" s="1"/>
  <c r="G302" i="1" s="1"/>
  <c r="D301" i="1"/>
  <c r="E301" i="1" s="1"/>
  <c r="G301" i="1" s="1"/>
  <c r="D298" i="1"/>
  <c r="E298" i="1" s="1"/>
  <c r="G298" i="1" s="1"/>
  <c r="H298" i="1" s="1"/>
  <c r="D297" i="1"/>
  <c r="E297" i="1" s="1"/>
  <c r="G297" i="1" s="1"/>
  <c r="D296" i="1"/>
  <c r="E296" i="1" s="1"/>
  <c r="G296" i="1" s="1"/>
  <c r="E295" i="1"/>
  <c r="G295" i="1" s="1"/>
  <c r="D295" i="1"/>
  <c r="D293" i="1"/>
  <c r="E293" i="1" s="1"/>
  <c r="G293" i="1" s="1"/>
  <c r="H293" i="1" s="1"/>
  <c r="D292" i="1"/>
  <c r="E292" i="1" s="1"/>
  <c r="G292" i="1" s="1"/>
  <c r="H292" i="1" s="1"/>
  <c r="D291" i="1"/>
  <c r="E291" i="1" s="1"/>
  <c r="G291" i="1" s="1"/>
  <c r="H291" i="1" s="1"/>
  <c r="D290" i="1"/>
  <c r="E290" i="1" s="1"/>
  <c r="G290" i="1" s="1"/>
  <c r="H290" i="1" s="1"/>
  <c r="I290" i="1" s="1"/>
  <c r="K290" i="1" s="1"/>
  <c r="D289" i="1"/>
  <c r="E289" i="1" s="1"/>
  <c r="G289" i="1" s="1"/>
  <c r="H289" i="1" s="1"/>
  <c r="D288" i="1"/>
  <c r="E288" i="1" s="1"/>
  <c r="G288" i="1" s="1"/>
  <c r="D287" i="1"/>
  <c r="E287" i="1" s="1"/>
  <c r="G287" i="1" s="1"/>
  <c r="D286" i="1"/>
  <c r="E286" i="1" s="1"/>
  <c r="G286" i="1" s="1"/>
  <c r="H286" i="1" s="1"/>
  <c r="D285" i="1"/>
  <c r="E285" i="1" s="1"/>
  <c r="G285" i="1" s="1"/>
  <c r="D282" i="1"/>
  <c r="E282" i="1" s="1"/>
  <c r="G282" i="1" s="1"/>
  <c r="D281" i="1"/>
  <c r="E281" i="1" s="1"/>
  <c r="G281" i="1" s="1"/>
  <c r="D280" i="1"/>
  <c r="E280" i="1" s="1"/>
  <c r="G280" i="1" s="1"/>
  <c r="I279" i="1"/>
  <c r="K279" i="1" s="1"/>
  <c r="D279" i="1"/>
  <c r="E279" i="1" s="1"/>
  <c r="G279" i="1" s="1"/>
  <c r="H279" i="1" s="1"/>
  <c r="D276" i="1"/>
  <c r="E276" i="1" s="1"/>
  <c r="G276" i="1" s="1"/>
  <c r="D275" i="1"/>
  <c r="E275" i="1" s="1"/>
  <c r="G275" i="1" s="1"/>
  <c r="H275" i="1" s="1"/>
  <c r="D274" i="1"/>
  <c r="E274" i="1" s="1"/>
  <c r="G274" i="1" s="1"/>
  <c r="D273" i="1"/>
  <c r="E273" i="1" s="1"/>
  <c r="G273" i="1" s="1"/>
  <c r="D271" i="1"/>
  <c r="E271" i="1" s="1"/>
  <c r="G271" i="1" s="1"/>
  <c r="H271" i="1" s="1"/>
  <c r="D270" i="1"/>
  <c r="E270" i="1" s="1"/>
  <c r="G270" i="1" s="1"/>
  <c r="D269" i="1"/>
  <c r="E269" i="1" s="1"/>
  <c r="G269" i="1" s="1"/>
  <c r="H269" i="1" s="1"/>
  <c r="D268" i="1"/>
  <c r="E268" i="1" s="1"/>
  <c r="G268" i="1" s="1"/>
  <c r="D267" i="1"/>
  <c r="E267" i="1" s="1"/>
  <c r="G267" i="1" s="1"/>
  <c r="H267" i="1" s="1"/>
  <c r="D266" i="1"/>
  <c r="E266" i="1" s="1"/>
  <c r="G266" i="1" s="1"/>
  <c r="D265" i="1"/>
  <c r="E265" i="1" s="1"/>
  <c r="G265" i="1" s="1"/>
  <c r="D263" i="1"/>
  <c r="E263" i="1" s="1"/>
  <c r="G263" i="1" s="1"/>
  <c r="D262" i="1"/>
  <c r="E262" i="1" s="1"/>
  <c r="G262" i="1" s="1"/>
  <c r="D261" i="1"/>
  <c r="E261" i="1" s="1"/>
  <c r="G261" i="1" s="1"/>
  <c r="H261" i="1" s="1"/>
  <c r="D260" i="1"/>
  <c r="E260" i="1" s="1"/>
  <c r="G260" i="1" s="1"/>
  <c r="H260" i="1" s="1"/>
  <c r="I260" i="1" s="1"/>
  <c r="K260" i="1" s="1"/>
  <c r="D259" i="1"/>
  <c r="E259" i="1" s="1"/>
  <c r="G259" i="1" s="1"/>
  <c r="D258" i="1"/>
  <c r="E258" i="1" s="1"/>
  <c r="G258" i="1" s="1"/>
  <c r="K257" i="1"/>
  <c r="D256" i="1"/>
  <c r="E256" i="1" s="1"/>
  <c r="G256" i="1" s="1"/>
  <c r="H256" i="1" s="1"/>
  <c r="D255" i="1"/>
  <c r="E255" i="1" s="1"/>
  <c r="G255" i="1" s="1"/>
  <c r="D254" i="1"/>
  <c r="E254" i="1" s="1"/>
  <c r="G254" i="1" s="1"/>
  <c r="D253" i="1"/>
  <c r="E253" i="1" s="1"/>
  <c r="G253" i="1" s="1"/>
  <c r="D252" i="1"/>
  <c r="E252" i="1" s="1"/>
  <c r="G252" i="1" s="1"/>
  <c r="D251" i="1"/>
  <c r="E251" i="1" s="1"/>
  <c r="G251" i="1" s="1"/>
  <c r="H251" i="1" s="1"/>
  <c r="D250" i="1"/>
  <c r="E250" i="1" s="1"/>
  <c r="G250" i="1" s="1"/>
  <c r="D249" i="1"/>
  <c r="E249" i="1" s="1"/>
  <c r="G249" i="1" s="1"/>
  <c r="D248" i="1"/>
  <c r="E248" i="1" s="1"/>
  <c r="G248" i="1" s="1"/>
  <c r="D247" i="1"/>
  <c r="E247" i="1" s="1"/>
  <c r="G247" i="1" s="1"/>
  <c r="D245" i="1"/>
  <c r="E245" i="1" s="1"/>
  <c r="G245" i="1" s="1"/>
  <c r="D243" i="1"/>
  <c r="E243" i="1" s="1"/>
  <c r="G243" i="1" s="1"/>
  <c r="H243" i="1" s="1"/>
  <c r="D242" i="1"/>
  <c r="E242" i="1" s="1"/>
  <c r="G242" i="1" s="1"/>
  <c r="D241" i="1"/>
  <c r="E241" i="1" s="1"/>
  <c r="G241" i="1" s="1"/>
  <c r="H241" i="1" s="1"/>
  <c r="D240" i="1"/>
  <c r="E240" i="1" s="1"/>
  <c r="G240" i="1" s="1"/>
  <c r="D239" i="1"/>
  <c r="E239" i="1" s="1"/>
  <c r="G239" i="1" s="1"/>
  <c r="D238" i="1"/>
  <c r="E238" i="1" s="1"/>
  <c r="G238" i="1" s="1"/>
  <c r="D236" i="1"/>
  <c r="E236" i="1" s="1"/>
  <c r="G236" i="1" s="1"/>
  <c r="H236" i="1" s="1"/>
  <c r="D235" i="1"/>
  <c r="E235" i="1" s="1"/>
  <c r="G235" i="1" s="1"/>
  <c r="R233" i="1"/>
  <c r="S233" i="1" s="1"/>
  <c r="R232" i="1"/>
  <c r="S232" i="1" s="1"/>
  <c r="R231" i="1"/>
  <c r="S231" i="1" s="1"/>
  <c r="R230" i="1"/>
  <c r="S230" i="1" s="1"/>
  <c r="R229" i="1"/>
  <c r="S229" i="1" s="1"/>
  <c r="R228" i="1"/>
  <c r="S228" i="1" s="1"/>
  <c r="R227" i="1"/>
  <c r="S227" i="1" s="1"/>
  <c r="R226" i="1"/>
  <c r="S226" i="1" s="1"/>
  <c r="R225" i="1"/>
  <c r="S225" i="1" s="1"/>
  <c r="R224" i="1"/>
  <c r="S224" i="1" s="1"/>
  <c r="R223" i="1"/>
  <c r="S223" i="1" s="1"/>
  <c r="R222" i="1"/>
  <c r="S222" i="1" s="1"/>
  <c r="D220" i="1"/>
  <c r="E220" i="1" s="1"/>
  <c r="G220" i="1" s="1"/>
  <c r="D218" i="1"/>
  <c r="E218" i="1" s="1"/>
  <c r="G218" i="1" s="1"/>
  <c r="D217" i="1"/>
  <c r="E217" i="1" s="1"/>
  <c r="G217" i="1" s="1"/>
  <c r="H217" i="1" s="1"/>
  <c r="D216" i="1"/>
  <c r="E216" i="1" s="1"/>
  <c r="G216" i="1" s="1"/>
  <c r="D215" i="1"/>
  <c r="E215" i="1" s="1"/>
  <c r="G215" i="1" s="1"/>
  <c r="D214" i="1"/>
  <c r="E214" i="1" s="1"/>
  <c r="G214" i="1" s="1"/>
  <c r="D212" i="1"/>
  <c r="E212" i="1" s="1"/>
  <c r="G212" i="1" s="1"/>
  <c r="D211" i="1"/>
  <c r="E211" i="1" s="1"/>
  <c r="G211" i="1" s="1"/>
  <c r="D210" i="1"/>
  <c r="E210" i="1" s="1"/>
  <c r="G210" i="1" s="1"/>
  <c r="D209" i="1"/>
  <c r="E209" i="1" s="1"/>
  <c r="G209" i="1" s="1"/>
  <c r="D208" i="1"/>
  <c r="E208" i="1" s="1"/>
  <c r="G208" i="1" s="1"/>
  <c r="D207" i="1"/>
  <c r="E207" i="1" s="1"/>
  <c r="G207" i="1" s="1"/>
  <c r="H207" i="1" s="1"/>
  <c r="D206" i="1"/>
  <c r="E206" i="1" s="1"/>
  <c r="G206" i="1" s="1"/>
  <c r="D205" i="1"/>
  <c r="E205" i="1" s="1"/>
  <c r="G205" i="1" s="1"/>
  <c r="D204" i="1"/>
  <c r="E204" i="1" s="1"/>
  <c r="G204" i="1" s="1"/>
  <c r="D202" i="1"/>
  <c r="E202" i="1" s="1"/>
  <c r="G202" i="1" s="1"/>
  <c r="D201" i="1"/>
  <c r="E201" i="1" s="1"/>
  <c r="G201" i="1" s="1"/>
  <c r="D200" i="1"/>
  <c r="E200" i="1" s="1"/>
  <c r="G200" i="1" s="1"/>
  <c r="D199" i="1"/>
  <c r="E199" i="1" s="1"/>
  <c r="G199" i="1" s="1"/>
  <c r="D198" i="1"/>
  <c r="E198" i="1" s="1"/>
  <c r="G198" i="1" s="1"/>
  <c r="D196" i="1"/>
  <c r="E196" i="1" s="1"/>
  <c r="G196" i="1" s="1"/>
  <c r="D195" i="1"/>
  <c r="E195" i="1" s="1"/>
  <c r="G195" i="1" s="1"/>
  <c r="D194" i="1"/>
  <c r="E194" i="1" s="1"/>
  <c r="G194" i="1" s="1"/>
  <c r="D193" i="1"/>
  <c r="E193" i="1" s="1"/>
  <c r="G193" i="1" s="1"/>
  <c r="H193" i="1" s="1"/>
  <c r="I193" i="1" s="1"/>
  <c r="K193" i="1" s="1"/>
  <c r="D192" i="1"/>
  <c r="E192" i="1" s="1"/>
  <c r="G192" i="1" s="1"/>
  <c r="D191" i="1"/>
  <c r="E191" i="1" s="1"/>
  <c r="G191" i="1" s="1"/>
  <c r="D189" i="1"/>
  <c r="E189" i="1" s="1"/>
  <c r="G189" i="1" s="1"/>
  <c r="D188" i="1"/>
  <c r="E188" i="1" s="1"/>
  <c r="G188" i="1" s="1"/>
  <c r="D187" i="1"/>
  <c r="E187" i="1" s="1"/>
  <c r="G187" i="1" s="1"/>
  <c r="D186" i="1"/>
  <c r="E186" i="1" s="1"/>
  <c r="G186" i="1" s="1"/>
  <c r="D185" i="1"/>
  <c r="E185" i="1" s="1"/>
  <c r="G185" i="1" s="1"/>
  <c r="D184" i="1"/>
  <c r="E184" i="1" s="1"/>
  <c r="G184" i="1" s="1"/>
  <c r="H184" i="1" s="1"/>
  <c r="D183" i="1"/>
  <c r="E183" i="1" s="1"/>
  <c r="G183" i="1" s="1"/>
  <c r="H183" i="1" s="1"/>
  <c r="D182" i="1"/>
  <c r="E182" i="1" s="1"/>
  <c r="G182" i="1" s="1"/>
  <c r="E181" i="1"/>
  <c r="G181" i="1" s="1"/>
  <c r="D181" i="1"/>
  <c r="D180" i="1"/>
  <c r="E180" i="1" s="1"/>
  <c r="G180" i="1" s="1"/>
  <c r="D179" i="1"/>
  <c r="E179" i="1" s="1"/>
  <c r="G179" i="1" s="1"/>
  <c r="H179" i="1" s="1"/>
  <c r="D178" i="1"/>
  <c r="E178" i="1" s="1"/>
  <c r="G178" i="1" s="1"/>
  <c r="D176" i="1"/>
  <c r="E176" i="1" s="1"/>
  <c r="G176" i="1" s="1"/>
  <c r="D175" i="1"/>
  <c r="E175" i="1" s="1"/>
  <c r="G175" i="1" s="1"/>
  <c r="H175" i="1" s="1"/>
  <c r="I175" i="1" s="1"/>
  <c r="K175" i="1" s="1"/>
  <c r="D174" i="1"/>
  <c r="E174" i="1" s="1"/>
  <c r="G174" i="1" s="1"/>
  <c r="D173" i="1"/>
  <c r="E173" i="1" s="1"/>
  <c r="G173" i="1" s="1"/>
  <c r="D172" i="1"/>
  <c r="E172" i="1" s="1"/>
  <c r="G172" i="1" s="1"/>
  <c r="H172" i="1" s="1"/>
  <c r="D171" i="1"/>
  <c r="E171" i="1" s="1"/>
  <c r="G171" i="1" s="1"/>
  <c r="D170" i="1"/>
  <c r="E170" i="1" s="1"/>
  <c r="G170" i="1" s="1"/>
  <c r="D169" i="1"/>
  <c r="E169" i="1" s="1"/>
  <c r="G169" i="1" s="1"/>
  <c r="D168" i="1"/>
  <c r="E168" i="1" s="1"/>
  <c r="G168" i="1" s="1"/>
  <c r="D167" i="1"/>
  <c r="E167" i="1" s="1"/>
  <c r="G167" i="1" s="1"/>
  <c r="D166" i="1"/>
  <c r="E166" i="1" s="1"/>
  <c r="G166" i="1" s="1"/>
  <c r="D165" i="1"/>
  <c r="E165" i="1" s="1"/>
  <c r="G165" i="1" s="1"/>
  <c r="M164" i="1"/>
  <c r="D163" i="1"/>
  <c r="E163" i="1" s="1"/>
  <c r="G163" i="1" s="1"/>
  <c r="H163" i="1" s="1"/>
  <c r="D162" i="1"/>
  <c r="E162" i="1" s="1"/>
  <c r="G162" i="1" s="1"/>
  <c r="D161" i="1"/>
  <c r="E161" i="1" s="1"/>
  <c r="G161" i="1" s="1"/>
  <c r="D160" i="1"/>
  <c r="E160" i="1" s="1"/>
  <c r="G160" i="1" s="1"/>
  <c r="H160" i="1" s="1"/>
  <c r="I160" i="1" s="1"/>
  <c r="K160" i="1" s="1"/>
  <c r="D159" i="1"/>
  <c r="E159" i="1" s="1"/>
  <c r="G159" i="1" s="1"/>
  <c r="D157" i="1"/>
  <c r="E157" i="1" s="1"/>
  <c r="G157" i="1" s="1"/>
  <c r="H209" i="1" l="1"/>
  <c r="I209" i="1"/>
  <c r="K209" i="1" s="1"/>
  <c r="H332" i="1"/>
  <c r="I332" i="1"/>
  <c r="K332" i="1" s="1"/>
  <c r="I271" i="1"/>
  <c r="K271" i="1" s="1"/>
  <c r="I261" i="1"/>
  <c r="K261" i="1" s="1"/>
  <c r="I291" i="1"/>
  <c r="K291" i="1" s="1"/>
  <c r="M291" i="1" s="1"/>
  <c r="O291" i="1" s="1"/>
  <c r="I236" i="1"/>
  <c r="K236" i="1" s="1"/>
  <c r="M236" i="1" s="1"/>
  <c r="O236" i="1" s="1"/>
  <c r="H215" i="1"/>
  <c r="I215" i="1" s="1"/>
  <c r="K215" i="1" s="1"/>
  <c r="H162" i="1"/>
  <c r="I162" i="1" s="1"/>
  <c r="K162" i="1" s="1"/>
  <c r="H235" i="1"/>
  <c r="I235" i="1" s="1"/>
  <c r="K235" i="1" s="1"/>
  <c r="H265" i="1"/>
  <c r="I265" i="1" s="1"/>
  <c r="K265" i="1" s="1"/>
  <c r="M290" i="1"/>
  <c r="N290" i="1" s="1"/>
  <c r="H323" i="1"/>
  <c r="I323" i="1" s="1"/>
  <c r="K323" i="1" s="1"/>
  <c r="M347" i="1"/>
  <c r="O347" i="1" s="1"/>
  <c r="M193" i="1"/>
  <c r="O193" i="1" s="1"/>
  <c r="H314" i="1"/>
  <c r="I314" i="1" s="1"/>
  <c r="K314" i="1" s="1"/>
  <c r="H195" i="1"/>
  <c r="I195" i="1" s="1"/>
  <c r="K195" i="1" s="1"/>
  <c r="H306" i="1"/>
  <c r="I306" i="1"/>
  <c r="K306" i="1" s="1"/>
  <c r="H161" i="1"/>
  <c r="I161" i="1" s="1"/>
  <c r="K161" i="1" s="1"/>
  <c r="H301" i="1"/>
  <c r="I301" i="1" s="1"/>
  <c r="K301" i="1" s="1"/>
  <c r="H173" i="1"/>
  <c r="I173" i="1" s="1"/>
  <c r="K173" i="1" s="1"/>
  <c r="H281" i="1"/>
  <c r="I281" i="1" s="1"/>
  <c r="K281" i="1" s="1"/>
  <c r="H351" i="1"/>
  <c r="I351" i="1" s="1"/>
  <c r="K351" i="1" s="1"/>
  <c r="H157" i="1"/>
  <c r="I157" i="1" s="1"/>
  <c r="K157" i="1" s="1"/>
  <c r="H240" i="1"/>
  <c r="I240" i="1" s="1"/>
  <c r="K240" i="1" s="1"/>
  <c r="H307" i="1"/>
  <c r="I307" i="1" s="1"/>
  <c r="K307" i="1" s="1"/>
  <c r="M175" i="1"/>
  <c r="O175" i="1" s="1"/>
  <c r="H318" i="1"/>
  <c r="I318" i="1" s="1"/>
  <c r="K318" i="1" s="1"/>
  <c r="H176" i="1"/>
  <c r="I176" i="1" s="1"/>
  <c r="K176" i="1" s="1"/>
  <c r="H331" i="1"/>
  <c r="I331" i="1"/>
  <c r="K331" i="1" s="1"/>
  <c r="H273" i="1"/>
  <c r="I273" i="1" s="1"/>
  <c r="K273" i="1" s="1"/>
  <c r="H296" i="1"/>
  <c r="I296" i="1"/>
  <c r="K296" i="1" s="1"/>
  <c r="H309" i="1"/>
  <c r="I309" i="1" s="1"/>
  <c r="K309" i="1" s="1"/>
  <c r="M209" i="1"/>
  <c r="N209" i="1" s="1"/>
  <c r="H220" i="1"/>
  <c r="I220" i="1" s="1"/>
  <c r="K220" i="1" s="1"/>
  <c r="H297" i="1"/>
  <c r="I297" i="1" s="1"/>
  <c r="K297" i="1" s="1"/>
  <c r="H170" i="1"/>
  <c r="I170" i="1" s="1"/>
  <c r="K170" i="1" s="1"/>
  <c r="H328" i="1"/>
  <c r="I328" i="1" s="1"/>
  <c r="K328" i="1" s="1"/>
  <c r="H174" i="1"/>
  <c r="I174" i="1" s="1"/>
  <c r="K174" i="1" s="1"/>
  <c r="H186" i="1"/>
  <c r="I186" i="1" s="1"/>
  <c r="K186" i="1" s="1"/>
  <c r="M260" i="1"/>
  <c r="O260" i="1" s="1"/>
  <c r="H188" i="1"/>
  <c r="I188" i="1"/>
  <c r="K188" i="1" s="1"/>
  <c r="M160" i="1"/>
  <c r="O160" i="1" s="1"/>
  <c r="O164" i="1"/>
  <c r="N164" i="1"/>
  <c r="H168" i="1"/>
  <c r="I168" i="1" s="1"/>
  <c r="K168" i="1" s="1"/>
  <c r="H181" i="1"/>
  <c r="I181" i="1" s="1"/>
  <c r="K181" i="1" s="1"/>
  <c r="H196" i="1"/>
  <c r="I196" i="1" s="1"/>
  <c r="K196" i="1" s="1"/>
  <c r="H159" i="1"/>
  <c r="I159" i="1" s="1"/>
  <c r="K159" i="1" s="1"/>
  <c r="H201" i="1"/>
  <c r="I201" i="1" s="1"/>
  <c r="K201" i="1" s="1"/>
  <c r="H214" i="1"/>
  <c r="I214" i="1" s="1"/>
  <c r="K214" i="1" s="1"/>
  <c r="H268" i="1"/>
  <c r="I268" i="1" s="1"/>
  <c r="K268" i="1" s="1"/>
  <c r="H206" i="1"/>
  <c r="I206" i="1"/>
  <c r="K206" i="1" s="1"/>
  <c r="I269" i="1"/>
  <c r="K269" i="1" s="1"/>
  <c r="H344" i="1"/>
  <c r="I344" i="1" s="1"/>
  <c r="K344" i="1" s="1"/>
  <c r="I163" i="1"/>
  <c r="K163" i="1" s="1"/>
  <c r="I183" i="1"/>
  <c r="K183" i="1" s="1"/>
  <c r="H248" i="1"/>
  <c r="I248" i="1" s="1"/>
  <c r="K248" i="1" s="1"/>
  <c r="I251" i="1"/>
  <c r="K251" i="1" s="1"/>
  <c r="M261" i="1"/>
  <c r="O261" i="1" s="1"/>
  <c r="H266" i="1"/>
  <c r="I266" i="1"/>
  <c r="K266" i="1" s="1"/>
  <c r="H276" i="1"/>
  <c r="I276" i="1"/>
  <c r="K276" i="1" s="1"/>
  <c r="I289" i="1"/>
  <c r="K289" i="1" s="1"/>
  <c r="I317" i="1"/>
  <c r="K317" i="1" s="1"/>
  <c r="O332" i="1"/>
  <c r="N332" i="1"/>
  <c r="P332" i="1" s="1"/>
  <c r="R332" i="1" s="1"/>
  <c r="S332" i="1" s="1"/>
  <c r="H262" i="1"/>
  <c r="I262" i="1" s="1"/>
  <c r="K262" i="1" s="1"/>
  <c r="M341" i="1"/>
  <c r="O341" i="1" s="1"/>
  <c r="H185" i="1"/>
  <c r="I185" i="1" s="1"/>
  <c r="K185" i="1" s="1"/>
  <c r="H169" i="1"/>
  <c r="I169" i="1" s="1"/>
  <c r="K169" i="1" s="1"/>
  <c r="H166" i="1"/>
  <c r="I166" i="1" s="1"/>
  <c r="K166" i="1" s="1"/>
  <c r="H348" i="1"/>
  <c r="I348" i="1"/>
  <c r="K348" i="1" s="1"/>
  <c r="H270" i="1"/>
  <c r="I270" i="1" s="1"/>
  <c r="K270" i="1" s="1"/>
  <c r="H345" i="1"/>
  <c r="I345" i="1"/>
  <c r="K345" i="1" s="1"/>
  <c r="H252" i="1"/>
  <c r="I252" i="1" s="1"/>
  <c r="K252" i="1" s="1"/>
  <c r="H321" i="1"/>
  <c r="I321" i="1" s="1"/>
  <c r="K321" i="1" s="1"/>
  <c r="M332" i="1"/>
  <c r="H356" i="1"/>
  <c r="I356" i="1"/>
  <c r="K356" i="1" s="1"/>
  <c r="H216" i="1"/>
  <c r="I216" i="1" s="1"/>
  <c r="K216" i="1" s="1"/>
  <c r="H258" i="1"/>
  <c r="I258" i="1" s="1"/>
  <c r="K258" i="1" s="1"/>
  <c r="I286" i="1"/>
  <c r="K286" i="1" s="1"/>
  <c r="H302" i="1"/>
  <c r="I302" i="1" s="1"/>
  <c r="K302" i="1" s="1"/>
  <c r="H352" i="1"/>
  <c r="I352" i="1" s="1"/>
  <c r="K352" i="1" s="1"/>
  <c r="H205" i="1"/>
  <c r="I205" i="1" s="1"/>
  <c r="K205" i="1" s="1"/>
  <c r="H263" i="1"/>
  <c r="I263" i="1" s="1"/>
  <c r="K263" i="1" s="1"/>
  <c r="H182" i="1"/>
  <c r="I182" i="1" s="1"/>
  <c r="K182" i="1" s="1"/>
  <c r="H189" i="1"/>
  <c r="I189" i="1" s="1"/>
  <c r="K189" i="1" s="1"/>
  <c r="H280" i="1"/>
  <c r="I280" i="1" s="1"/>
  <c r="K280" i="1" s="1"/>
  <c r="H303" i="1"/>
  <c r="I303" i="1" s="1"/>
  <c r="K303" i="1" s="1"/>
  <c r="I324" i="1"/>
  <c r="K324" i="1" s="1"/>
  <c r="H254" i="1"/>
  <c r="I254" i="1" s="1"/>
  <c r="K254" i="1" s="1"/>
  <c r="M319" i="1"/>
  <c r="O319" i="1" s="1"/>
  <c r="H250" i="1"/>
  <c r="I250" i="1" s="1"/>
  <c r="K250" i="1" s="1"/>
  <c r="H218" i="1"/>
  <c r="I218" i="1" s="1"/>
  <c r="K218" i="1" s="1"/>
  <c r="I275" i="1"/>
  <c r="K275" i="1" s="1"/>
  <c r="H354" i="1"/>
  <c r="I354" i="1" s="1"/>
  <c r="K354" i="1" s="1"/>
  <c r="I207" i="1"/>
  <c r="K207" i="1" s="1"/>
  <c r="H210" i="1"/>
  <c r="I210" i="1" s="1"/>
  <c r="K210" i="1" s="1"/>
  <c r="I320" i="1"/>
  <c r="K320" i="1" s="1"/>
  <c r="H325" i="1"/>
  <c r="I325" i="1" s="1"/>
  <c r="K325" i="1" s="1"/>
  <c r="H191" i="1"/>
  <c r="I191" i="1" s="1"/>
  <c r="K191" i="1" s="1"/>
  <c r="H255" i="1"/>
  <c r="I255" i="1" s="1"/>
  <c r="K255" i="1" s="1"/>
  <c r="H282" i="1"/>
  <c r="I282" i="1"/>
  <c r="K282" i="1" s="1"/>
  <c r="I293" i="1"/>
  <c r="K293" i="1" s="1"/>
  <c r="H338" i="1"/>
  <c r="I338" i="1" s="1"/>
  <c r="K338" i="1" s="1"/>
  <c r="H167" i="1"/>
  <c r="I167" i="1" s="1"/>
  <c r="K167" i="1" s="1"/>
  <c r="H180" i="1"/>
  <c r="I180" i="1" s="1"/>
  <c r="K180" i="1" s="1"/>
  <c r="H199" i="1"/>
  <c r="I199" i="1" s="1"/>
  <c r="K199" i="1" s="1"/>
  <c r="H211" i="1"/>
  <c r="I211" i="1" s="1"/>
  <c r="K211" i="1" s="1"/>
  <c r="H238" i="1"/>
  <c r="I238" i="1" s="1"/>
  <c r="K238" i="1" s="1"/>
  <c r="H355" i="1"/>
  <c r="I355" i="1" s="1"/>
  <c r="K355" i="1" s="1"/>
  <c r="H192" i="1"/>
  <c r="I192" i="1"/>
  <c r="K192" i="1" s="1"/>
  <c r="H200" i="1"/>
  <c r="I200" i="1" s="1"/>
  <c r="K200" i="1" s="1"/>
  <c r="H208" i="1"/>
  <c r="I208" i="1" s="1"/>
  <c r="K208" i="1" s="1"/>
  <c r="H212" i="1"/>
  <c r="I212" i="1" s="1"/>
  <c r="K212" i="1" s="1"/>
  <c r="H333" i="1"/>
  <c r="I333" i="1" s="1"/>
  <c r="K333" i="1" s="1"/>
  <c r="I340" i="1"/>
  <c r="K340" i="1" s="1"/>
  <c r="H165" i="1"/>
  <c r="I165" i="1" s="1"/>
  <c r="K165" i="1" s="1"/>
  <c r="H247" i="1"/>
  <c r="I247" i="1" s="1"/>
  <c r="K247" i="1" s="1"/>
  <c r="H274" i="1"/>
  <c r="I274" i="1" s="1"/>
  <c r="K274" i="1" s="1"/>
  <c r="H288" i="1"/>
  <c r="I288" i="1" s="1"/>
  <c r="K288" i="1" s="1"/>
  <c r="H311" i="1"/>
  <c r="I311" i="1" s="1"/>
  <c r="K311" i="1" s="1"/>
  <c r="H350" i="1"/>
  <c r="I350" i="1" s="1"/>
  <c r="K350" i="1" s="1"/>
  <c r="H202" i="1"/>
  <c r="I202" i="1" s="1"/>
  <c r="K202" i="1" s="1"/>
  <c r="H242" i="1"/>
  <c r="I242" i="1" s="1"/>
  <c r="K242" i="1" s="1"/>
  <c r="M279" i="1"/>
  <c r="N279" i="1" s="1"/>
  <c r="H178" i="1"/>
  <c r="I178" i="1" s="1"/>
  <c r="K178" i="1" s="1"/>
  <c r="H198" i="1"/>
  <c r="I198" i="1" s="1"/>
  <c r="K198" i="1" s="1"/>
  <c r="I256" i="1"/>
  <c r="K256" i="1" s="1"/>
  <c r="I267" i="1"/>
  <c r="K267" i="1" s="1"/>
  <c r="I316" i="1"/>
  <c r="K316" i="1" s="1"/>
  <c r="H326" i="1"/>
  <c r="I326" i="1"/>
  <c r="K326" i="1" s="1"/>
  <c r="H287" i="1"/>
  <c r="I287" i="1" s="1"/>
  <c r="K287" i="1" s="1"/>
  <c r="H239" i="1"/>
  <c r="I239" i="1" s="1"/>
  <c r="K239" i="1" s="1"/>
  <c r="I298" i="1"/>
  <c r="K298" i="1" s="1"/>
  <c r="I322" i="1"/>
  <c r="K322" i="1" s="1"/>
  <c r="I184" i="1"/>
  <c r="K184" i="1" s="1"/>
  <c r="H194" i="1"/>
  <c r="I194" i="1" s="1"/>
  <c r="K194" i="1" s="1"/>
  <c r="H171" i="1"/>
  <c r="I171" i="1" s="1"/>
  <c r="K171" i="1" s="1"/>
  <c r="I217" i="1"/>
  <c r="K217" i="1" s="1"/>
  <c r="H204" i="1"/>
  <c r="I204" i="1" s="1"/>
  <c r="K204" i="1" s="1"/>
  <c r="H187" i="1"/>
  <c r="I187" i="1" s="1"/>
  <c r="K187" i="1" s="1"/>
  <c r="H304" i="1"/>
  <c r="I304" i="1" s="1"/>
  <c r="K304" i="1" s="1"/>
  <c r="I343" i="1"/>
  <c r="K343" i="1" s="1"/>
  <c r="H346" i="1"/>
  <c r="I346" i="1" s="1"/>
  <c r="K346" i="1" s="1"/>
  <c r="I243" i="1"/>
  <c r="K243" i="1" s="1"/>
  <c r="H285" i="1"/>
  <c r="I285" i="1" s="1"/>
  <c r="K285" i="1" s="1"/>
  <c r="H295" i="1"/>
  <c r="I295" i="1" s="1"/>
  <c r="K295" i="1" s="1"/>
  <c r="H310" i="1"/>
  <c r="I310" i="1" s="1"/>
  <c r="K310" i="1" s="1"/>
  <c r="I334" i="1"/>
  <c r="K334" i="1" s="1"/>
  <c r="H249" i="1"/>
  <c r="I249" i="1" s="1"/>
  <c r="K249" i="1" s="1"/>
  <c r="I172" i="1"/>
  <c r="K172" i="1" s="1"/>
  <c r="I179" i="1"/>
  <c r="K179" i="1" s="1"/>
  <c r="H259" i="1"/>
  <c r="I259" i="1" s="1"/>
  <c r="K259" i="1" s="1"/>
  <c r="H334" i="1"/>
  <c r="H313" i="1"/>
  <c r="I313" i="1" s="1"/>
  <c r="K313" i="1" s="1"/>
  <c r="H336" i="1"/>
  <c r="I336" i="1" s="1"/>
  <c r="K336" i="1" s="1"/>
  <c r="I241" i="1"/>
  <c r="K241" i="1" s="1"/>
  <c r="M271" i="1"/>
  <c r="O271" i="1" s="1"/>
  <c r="I292" i="1"/>
  <c r="K292" i="1" s="1"/>
  <c r="H308" i="1"/>
  <c r="I308" i="1" s="1"/>
  <c r="K308" i="1" s="1"/>
  <c r="H357" i="1"/>
  <c r="I357" i="1" s="1"/>
  <c r="K357" i="1" s="1"/>
  <c r="H327" i="1"/>
  <c r="I327" i="1" s="1"/>
  <c r="K327" i="1" s="1"/>
  <c r="I329" i="1"/>
  <c r="K329" i="1" s="1"/>
  <c r="M353" i="1"/>
  <c r="N353" i="1" s="1"/>
  <c r="H245" i="1"/>
  <c r="I245" i="1" s="1"/>
  <c r="K245" i="1" s="1"/>
  <c r="H253" i="1"/>
  <c r="I253" i="1" s="1"/>
  <c r="K253" i="1" s="1"/>
  <c r="I335" i="1"/>
  <c r="K335" i="1" s="1"/>
  <c r="O290" i="1" l="1"/>
  <c r="O353" i="1"/>
  <c r="M215" i="1"/>
  <c r="O215" i="1" s="1"/>
  <c r="N160" i="1"/>
  <c r="P160" i="1" s="1"/>
  <c r="R160" i="1" s="1"/>
  <c r="S160" i="1" s="1"/>
  <c r="P290" i="1"/>
  <c r="R290" i="1" s="1"/>
  <c r="S290" i="1" s="1"/>
  <c r="N261" i="1"/>
  <c r="N236" i="1"/>
  <c r="P236" i="1" s="1"/>
  <c r="R236" i="1" s="1"/>
  <c r="S236" i="1" s="1"/>
  <c r="M185" i="1"/>
  <c r="O185" i="1" s="1"/>
  <c r="M253" i="1"/>
  <c r="O253" i="1" s="1"/>
  <c r="M303" i="1"/>
  <c r="O303" i="1" s="1"/>
  <c r="M248" i="1"/>
  <c r="O248" i="1" s="1"/>
  <c r="M245" i="1"/>
  <c r="N245" i="1" s="1"/>
  <c r="M211" i="1"/>
  <c r="O211" i="1" s="1"/>
  <c r="M325" i="1"/>
  <c r="O325" i="1" s="1"/>
  <c r="M170" i="1"/>
  <c r="O170" i="1" s="1"/>
  <c r="M204" i="1"/>
  <c r="N204" i="1" s="1"/>
  <c r="M189" i="1"/>
  <c r="N189" i="1" s="1"/>
  <c r="M195" i="1"/>
  <c r="N195" i="1" s="1"/>
  <c r="M198" i="1"/>
  <c r="O198" i="1" s="1"/>
  <c r="M344" i="1"/>
  <c r="O344" i="1" s="1"/>
  <c r="M304" i="1"/>
  <c r="O304" i="1" s="1"/>
  <c r="N304" i="1"/>
  <c r="M187" i="1"/>
  <c r="O187" i="1"/>
  <c r="N187" i="1"/>
  <c r="P187" i="1" s="1"/>
  <c r="R187" i="1" s="1"/>
  <c r="S187" i="1" s="1"/>
  <c r="M262" i="1"/>
  <c r="N262" i="1" s="1"/>
  <c r="N297" i="1"/>
  <c r="M297" i="1"/>
  <c r="O297" i="1" s="1"/>
  <c r="M220" i="1"/>
  <c r="O220" i="1" s="1"/>
  <c r="M165" i="1"/>
  <c r="O165" i="1" s="1"/>
  <c r="M194" i="1"/>
  <c r="O194" i="1" s="1"/>
  <c r="M333" i="1"/>
  <c r="N333" i="1" s="1"/>
  <c r="M202" i="1"/>
  <c r="N202" i="1" s="1"/>
  <c r="M336" i="1"/>
  <c r="O336" i="1" s="1"/>
  <c r="M301" i="1"/>
  <c r="O301" i="1" s="1"/>
  <c r="M265" i="1"/>
  <c r="O265" i="1" s="1"/>
  <c r="M355" i="1"/>
  <c r="N355" i="1" s="1"/>
  <c r="M280" i="1"/>
  <c r="N280" i="1" s="1"/>
  <c r="O280" i="1"/>
  <c r="M321" i="1"/>
  <c r="O321" i="1" s="1"/>
  <c r="M327" i="1"/>
  <c r="O327" i="1" s="1"/>
  <c r="M263" i="1"/>
  <c r="N263" i="1" s="1"/>
  <c r="O263" i="1"/>
  <c r="M242" i="1"/>
  <c r="N242" i="1" s="1"/>
  <c r="M205" i="1"/>
  <c r="N205" i="1"/>
  <c r="O205" i="1"/>
  <c r="M212" i="1"/>
  <c r="O212" i="1" s="1"/>
  <c r="N212" i="1"/>
  <c r="M351" i="1"/>
  <c r="O351" i="1" s="1"/>
  <c r="N351" i="1"/>
  <c r="M295" i="1"/>
  <c r="N295" i="1" s="1"/>
  <c r="O295" i="1"/>
  <c r="M214" i="1"/>
  <c r="O214" i="1" s="1"/>
  <c r="N214" i="1"/>
  <c r="M273" i="1"/>
  <c r="O273" i="1" s="1"/>
  <c r="M239" i="1"/>
  <c r="N239" i="1" s="1"/>
  <c r="O239" i="1"/>
  <c r="M218" i="1"/>
  <c r="N218" i="1" s="1"/>
  <c r="M201" i="1"/>
  <c r="O201" i="1" s="1"/>
  <c r="M250" i="1"/>
  <c r="N250" i="1" s="1"/>
  <c r="M313" i="1"/>
  <c r="N313" i="1" s="1"/>
  <c r="O313" i="1"/>
  <c r="M258" i="1"/>
  <c r="O258" i="1" s="1"/>
  <c r="N258" i="1"/>
  <c r="M169" i="1"/>
  <c r="N169" i="1" s="1"/>
  <c r="M176" i="1"/>
  <c r="O176" i="1" s="1"/>
  <c r="M161" i="1"/>
  <c r="N161" i="1" s="1"/>
  <c r="M235" i="1"/>
  <c r="O235" i="1" s="1"/>
  <c r="M328" i="1"/>
  <c r="O328" i="1" s="1"/>
  <c r="M259" i="1"/>
  <c r="O259" i="1" s="1"/>
  <c r="M182" i="1"/>
  <c r="N182" i="1" s="1"/>
  <c r="M314" i="1"/>
  <c r="O314" i="1" s="1"/>
  <c r="M167" i="1"/>
  <c r="O167" i="1" s="1"/>
  <c r="M252" i="1"/>
  <c r="O252" i="1" s="1"/>
  <c r="M309" i="1"/>
  <c r="O309" i="1" s="1"/>
  <c r="M308" i="1"/>
  <c r="N308" i="1" s="1"/>
  <c r="O308" i="1"/>
  <c r="M354" i="1"/>
  <c r="N354" i="1" s="1"/>
  <c r="M310" i="1"/>
  <c r="N310" i="1" s="1"/>
  <c r="O310" i="1"/>
  <c r="M270" i="1"/>
  <c r="O270" i="1" s="1"/>
  <c r="M268" i="1"/>
  <c r="O268" i="1" s="1"/>
  <c r="M208" i="1"/>
  <c r="O208" i="1" s="1"/>
  <c r="M281" i="1"/>
  <c r="N281" i="1" s="1"/>
  <c r="O281" i="1"/>
  <c r="M285" i="1"/>
  <c r="O285" i="1" s="1"/>
  <c r="N285" i="1"/>
  <c r="M255" i="1"/>
  <c r="N255" i="1" s="1"/>
  <c r="M302" i="1"/>
  <c r="O302" i="1" s="1"/>
  <c r="M173" i="1"/>
  <c r="N173" i="1" s="1"/>
  <c r="M287" i="1"/>
  <c r="O287" i="1" s="1"/>
  <c r="N287" i="1"/>
  <c r="M166" i="1"/>
  <c r="N166" i="1" s="1"/>
  <c r="O166" i="1"/>
  <c r="O191" i="1"/>
  <c r="M191" i="1"/>
  <c r="N191" i="1" s="1"/>
  <c r="M216" i="1"/>
  <c r="N216" i="1" s="1"/>
  <c r="M196" i="1"/>
  <c r="O196" i="1" s="1"/>
  <c r="M174" i="1"/>
  <c r="O174" i="1" s="1"/>
  <c r="N174" i="1"/>
  <c r="M162" i="1"/>
  <c r="O162" i="1" s="1"/>
  <c r="M247" i="1"/>
  <c r="O247" i="1" s="1"/>
  <c r="N247" i="1"/>
  <c r="M266" i="1"/>
  <c r="N266" i="1" s="1"/>
  <c r="O266" i="1"/>
  <c r="M306" i="1"/>
  <c r="N306" i="1" s="1"/>
  <c r="O306" i="1"/>
  <c r="M157" i="1"/>
  <c r="O157" i="1" s="1"/>
  <c r="N157" i="1"/>
  <c r="M249" i="1"/>
  <c r="N249" i="1" s="1"/>
  <c r="M334" i="1"/>
  <c r="O334" i="1" s="1"/>
  <c r="M286" i="1"/>
  <c r="N286" i="1" s="1"/>
  <c r="M179" i="1"/>
  <c r="O179" i="1"/>
  <c r="N179" i="1"/>
  <c r="M352" i="1"/>
  <c r="N352" i="1" s="1"/>
  <c r="M181" i="1"/>
  <c r="O181" i="1" s="1"/>
  <c r="M172" i="1"/>
  <c r="N172" i="1" s="1"/>
  <c r="N347" i="1"/>
  <c r="P347" i="1" s="1"/>
  <c r="R347" i="1" s="1"/>
  <c r="S347" i="1" s="1"/>
  <c r="M288" i="1"/>
  <c r="N288" i="1" s="1"/>
  <c r="M345" i="1"/>
  <c r="O345" i="1" s="1"/>
  <c r="P261" i="1"/>
  <c r="R261" i="1" s="1"/>
  <c r="S261" i="1" s="1"/>
  <c r="M168" i="1"/>
  <c r="N168" i="1" s="1"/>
  <c r="M331" i="1"/>
  <c r="N331" i="1" s="1"/>
  <c r="M323" i="1"/>
  <c r="N323" i="1" s="1"/>
  <c r="M275" i="1"/>
  <c r="N275" i="1"/>
  <c r="O275" i="1"/>
  <c r="M335" i="1"/>
  <c r="N335" i="1" s="1"/>
  <c r="N271" i="1"/>
  <c r="P271" i="1" s="1"/>
  <c r="R271" i="1" s="1"/>
  <c r="S271" i="1" s="1"/>
  <c r="M350" i="1"/>
  <c r="N350" i="1" s="1"/>
  <c r="M348" i="1"/>
  <c r="O348" i="1" s="1"/>
  <c r="M318" i="1"/>
  <c r="N318" i="1" s="1"/>
  <c r="M316" i="1"/>
  <c r="O316" i="1" s="1"/>
  <c r="O279" i="1"/>
  <c r="P279" i="1" s="1"/>
  <c r="R279" i="1" s="1"/>
  <c r="S279" i="1" s="1"/>
  <c r="N291" i="1"/>
  <c r="P291" i="1" s="1"/>
  <c r="R291" i="1" s="1"/>
  <c r="S291" i="1" s="1"/>
  <c r="P353" i="1"/>
  <c r="R353" i="1" s="1"/>
  <c r="S353" i="1" s="1"/>
  <c r="N319" i="1"/>
  <c r="P319" i="1" s="1"/>
  <c r="R319" i="1" s="1"/>
  <c r="S319" i="1" s="1"/>
  <c r="M356" i="1"/>
  <c r="O356" i="1" s="1"/>
  <c r="O209" i="1"/>
  <c r="P209" i="1" s="1"/>
  <c r="R209" i="1" s="1"/>
  <c r="S209" i="1" s="1"/>
  <c r="N175" i="1"/>
  <c r="P175" i="1" s="1"/>
  <c r="R175" i="1" s="1"/>
  <c r="S175" i="1" s="1"/>
  <c r="M329" i="1"/>
  <c r="N329" i="1" s="1"/>
  <c r="M357" i="1"/>
  <c r="O357" i="1" s="1"/>
  <c r="N357" i="1"/>
  <c r="M320" i="1"/>
  <c r="N320" i="1" s="1"/>
  <c r="M317" i="1"/>
  <c r="O317" i="1" s="1"/>
  <c r="N193" i="1"/>
  <c r="P193" i="1" s="1"/>
  <c r="R193" i="1" s="1"/>
  <c r="S193" i="1" s="1"/>
  <c r="M293" i="1"/>
  <c r="O293" i="1" s="1"/>
  <c r="M289" i="1"/>
  <c r="N289" i="1" s="1"/>
  <c r="M269" i="1"/>
  <c r="N269" i="1" s="1"/>
  <c r="P164" i="1"/>
  <c r="R164" i="1" s="1"/>
  <c r="S164" i="1" s="1"/>
  <c r="M298" i="1"/>
  <c r="N298" i="1" s="1"/>
  <c r="M240" i="1"/>
  <c r="O240" i="1" s="1"/>
  <c r="M292" i="1"/>
  <c r="N292" i="1" s="1"/>
  <c r="M199" i="1"/>
  <c r="O199" i="1" s="1"/>
  <c r="M188" i="1"/>
  <c r="N188" i="1" s="1"/>
  <c r="O188" i="1"/>
  <c r="M340" i="1"/>
  <c r="O340" i="1" s="1"/>
  <c r="M251" i="1"/>
  <c r="N251" i="1" s="1"/>
  <c r="O251" i="1"/>
  <c r="M241" i="1"/>
  <c r="N241" i="1" s="1"/>
  <c r="O241" i="1"/>
  <c r="M159" i="1"/>
  <c r="O159" i="1" s="1"/>
  <c r="M183" i="1"/>
  <c r="N183" i="1" s="1"/>
  <c r="M217" i="1"/>
  <c r="O217" i="1" s="1"/>
  <c r="M338" i="1"/>
  <c r="N338" i="1" s="1"/>
  <c r="M186" i="1"/>
  <c r="N186" i="1" s="1"/>
  <c r="M243" i="1"/>
  <c r="O243" i="1" s="1"/>
  <c r="N243" i="1"/>
  <c r="M282" i="1"/>
  <c r="O282" i="1" s="1"/>
  <c r="M296" i="1"/>
  <c r="N296" i="1" s="1"/>
  <c r="O296" i="1"/>
  <c r="M307" i="1"/>
  <c r="O307" i="1" s="1"/>
  <c r="M346" i="1"/>
  <c r="N346" i="1" s="1"/>
  <c r="M192" i="1"/>
  <c r="O192" i="1" s="1"/>
  <c r="M343" i="1"/>
  <c r="O343" i="1" s="1"/>
  <c r="M238" i="1"/>
  <c r="N238" i="1" s="1"/>
  <c r="N341" i="1"/>
  <c r="P341" i="1" s="1"/>
  <c r="R341" i="1" s="1"/>
  <c r="S341" i="1" s="1"/>
  <c r="M326" i="1"/>
  <c r="N326" i="1" s="1"/>
  <c r="M180" i="1"/>
  <c r="O180" i="1" s="1"/>
  <c r="M171" i="1"/>
  <c r="O171" i="1" s="1"/>
  <c r="N260" i="1"/>
  <c r="P260" i="1" s="1"/>
  <c r="R260" i="1" s="1"/>
  <c r="S260" i="1" s="1"/>
  <c r="M311" i="1"/>
  <c r="O311" i="1" s="1"/>
  <c r="N311" i="1"/>
  <c r="M267" i="1"/>
  <c r="O267" i="1"/>
  <c r="N267" i="1"/>
  <c r="P267" i="1" s="1"/>
  <c r="R267" i="1" s="1"/>
  <c r="S267" i="1" s="1"/>
  <c r="M178" i="1"/>
  <c r="O178" i="1"/>
  <c r="N178" i="1"/>
  <c r="P178" i="1" s="1"/>
  <c r="R178" i="1" s="1"/>
  <c r="S178" i="1" s="1"/>
  <c r="M163" i="1"/>
  <c r="O163" i="1" s="1"/>
  <c r="N163" i="1"/>
  <c r="M256" i="1"/>
  <c r="O256" i="1" s="1"/>
  <c r="M184" i="1"/>
  <c r="O184" i="1" s="1"/>
  <c r="M274" i="1"/>
  <c r="N274" i="1" s="1"/>
  <c r="M200" i="1"/>
  <c r="O200" i="1" s="1"/>
  <c r="M210" i="1"/>
  <c r="N210" i="1" s="1"/>
  <c r="M324" i="1"/>
  <c r="O324" i="1" s="1"/>
  <c r="M254" i="1"/>
  <c r="O254" i="1"/>
  <c r="N254" i="1"/>
  <c r="P254" i="1" s="1"/>
  <c r="R254" i="1" s="1"/>
  <c r="S254" i="1" s="1"/>
  <c r="M276" i="1"/>
  <c r="N276" i="1" s="1"/>
  <c r="O276" i="1"/>
  <c r="M206" i="1"/>
  <c r="N206" i="1" s="1"/>
  <c r="M322" i="1"/>
  <c r="N322" i="1" s="1"/>
  <c r="P322" i="1" s="1"/>
  <c r="R322" i="1" s="1"/>
  <c r="S322" i="1" s="1"/>
  <c r="O322" i="1"/>
  <c r="M207" i="1"/>
  <c r="O207" i="1" s="1"/>
  <c r="N321" i="1" l="1"/>
  <c r="P321" i="1" s="1"/>
  <c r="R321" i="1" s="1"/>
  <c r="S321" i="1" s="1"/>
  <c r="N217" i="1"/>
  <c r="N309" i="1"/>
  <c r="P212" i="1"/>
  <c r="R212" i="1" s="1"/>
  <c r="S212" i="1" s="1"/>
  <c r="N348" i="1"/>
  <c r="P348" i="1" s="1"/>
  <c r="R348" i="1" s="1"/>
  <c r="S348" i="1" s="1"/>
  <c r="N301" i="1"/>
  <c r="P276" i="1"/>
  <c r="R276" i="1" s="1"/>
  <c r="S276" i="1" s="1"/>
  <c r="P179" i="1"/>
  <c r="R179" i="1" s="1"/>
  <c r="S179" i="1" s="1"/>
  <c r="O218" i="1"/>
  <c r="N336" i="1"/>
  <c r="P336" i="1" s="1"/>
  <c r="R336" i="1" s="1"/>
  <c r="S336" i="1" s="1"/>
  <c r="N208" i="1"/>
  <c r="P208" i="1" s="1"/>
  <c r="R208" i="1" s="1"/>
  <c r="S208" i="1" s="1"/>
  <c r="N328" i="1"/>
  <c r="P328" i="1" s="1"/>
  <c r="R328" i="1" s="1"/>
  <c r="S328" i="1" s="1"/>
  <c r="O333" i="1"/>
  <c r="N215" i="1"/>
  <c r="P215" i="1" s="1"/>
  <c r="R215" i="1" s="1"/>
  <c r="S215" i="1" s="1"/>
  <c r="N159" i="1"/>
  <c r="P159" i="1" s="1"/>
  <c r="R159" i="1" s="1"/>
  <c r="S159" i="1" s="1"/>
  <c r="N171" i="1"/>
  <c r="P171" i="1" s="1"/>
  <c r="R171" i="1" s="1"/>
  <c r="S171" i="1" s="1"/>
  <c r="O286" i="1"/>
  <c r="N199" i="1"/>
  <c r="N273" i="1"/>
  <c r="P273" i="1" s="1"/>
  <c r="R273" i="1" s="1"/>
  <c r="S273" i="1" s="1"/>
  <c r="N194" i="1"/>
  <c r="O189" i="1"/>
  <c r="N180" i="1"/>
  <c r="P180" i="1" s="1"/>
  <c r="R180" i="1" s="1"/>
  <c r="S180" i="1" s="1"/>
  <c r="O338" i="1"/>
  <c r="P338" i="1" s="1"/>
  <c r="R338" i="1" s="1"/>
  <c r="S338" i="1" s="1"/>
  <c r="N334" i="1"/>
  <c r="P334" i="1" s="1"/>
  <c r="R334" i="1" s="1"/>
  <c r="S334" i="1" s="1"/>
  <c r="P191" i="1"/>
  <c r="R191" i="1" s="1"/>
  <c r="S191" i="1" s="1"/>
  <c r="P310" i="1"/>
  <c r="R310" i="1" s="1"/>
  <c r="S310" i="1" s="1"/>
  <c r="N259" i="1"/>
  <c r="P295" i="1"/>
  <c r="R295" i="1" s="1"/>
  <c r="S295" i="1" s="1"/>
  <c r="P333" i="1"/>
  <c r="R333" i="1" s="1"/>
  <c r="S333" i="1" s="1"/>
  <c r="O249" i="1"/>
  <c r="P249" i="1" s="1"/>
  <c r="R249" i="1" s="1"/>
  <c r="S249" i="1" s="1"/>
  <c r="P313" i="1"/>
  <c r="R313" i="1" s="1"/>
  <c r="S313" i="1" s="1"/>
  <c r="P251" i="1"/>
  <c r="R251" i="1" s="1"/>
  <c r="S251" i="1" s="1"/>
  <c r="O269" i="1"/>
  <c r="P269" i="1" s="1"/>
  <c r="R269" i="1" s="1"/>
  <c r="S269" i="1" s="1"/>
  <c r="O352" i="1"/>
  <c r="P352" i="1" s="1"/>
  <c r="R352" i="1" s="1"/>
  <c r="S352" i="1" s="1"/>
  <c r="O216" i="1"/>
  <c r="P216" i="1" s="1"/>
  <c r="R216" i="1" s="1"/>
  <c r="S216" i="1" s="1"/>
  <c r="O255" i="1"/>
  <c r="P255" i="1" s="1"/>
  <c r="R255" i="1" s="1"/>
  <c r="S255" i="1" s="1"/>
  <c r="N303" i="1"/>
  <c r="P241" i="1"/>
  <c r="R241" i="1" s="1"/>
  <c r="S241" i="1" s="1"/>
  <c r="P285" i="1"/>
  <c r="R285" i="1" s="1"/>
  <c r="S285" i="1" s="1"/>
  <c r="P308" i="1"/>
  <c r="R308" i="1" s="1"/>
  <c r="S308" i="1" s="1"/>
  <c r="P280" i="1"/>
  <c r="R280" i="1" s="1"/>
  <c r="S280" i="1" s="1"/>
  <c r="P296" i="1"/>
  <c r="R296" i="1" s="1"/>
  <c r="S296" i="1" s="1"/>
  <c r="P306" i="1"/>
  <c r="R306" i="1" s="1"/>
  <c r="S306" i="1" s="1"/>
  <c r="O161" i="1"/>
  <c r="P161" i="1" s="1"/>
  <c r="R161" i="1" s="1"/>
  <c r="S161" i="1" s="1"/>
  <c r="P218" i="1"/>
  <c r="R218" i="1" s="1"/>
  <c r="S218" i="1" s="1"/>
  <c r="P189" i="1"/>
  <c r="R189" i="1" s="1"/>
  <c r="S189" i="1" s="1"/>
  <c r="N185" i="1"/>
  <c r="P185" i="1" s="1"/>
  <c r="R185" i="1" s="1"/>
  <c r="S185" i="1" s="1"/>
  <c r="P297" i="1"/>
  <c r="R297" i="1" s="1"/>
  <c r="S297" i="1" s="1"/>
  <c r="N181" i="1"/>
  <c r="O354" i="1"/>
  <c r="P354" i="1" s="1"/>
  <c r="R354" i="1" s="1"/>
  <c r="S354" i="1" s="1"/>
  <c r="N340" i="1"/>
  <c r="P340" i="1" s="1"/>
  <c r="R340" i="1" s="1"/>
  <c r="S340" i="1" s="1"/>
  <c r="P266" i="1"/>
  <c r="R266" i="1" s="1"/>
  <c r="S266" i="1" s="1"/>
  <c r="P239" i="1"/>
  <c r="R239" i="1" s="1"/>
  <c r="S239" i="1" s="1"/>
  <c r="P301" i="1"/>
  <c r="R301" i="1" s="1"/>
  <c r="S301" i="1" s="1"/>
  <c r="N200" i="1"/>
  <c r="O168" i="1"/>
  <c r="P168" i="1" s="1"/>
  <c r="R168" i="1" s="1"/>
  <c r="S168" i="1" s="1"/>
  <c r="P281" i="1"/>
  <c r="N167" i="1"/>
  <c r="P167" i="1" s="1"/>
  <c r="R167" i="1" s="1"/>
  <c r="S167" i="1" s="1"/>
  <c r="O169" i="1"/>
  <c r="P169" i="1" s="1"/>
  <c r="R169" i="1" s="1"/>
  <c r="S169" i="1" s="1"/>
  <c r="O262" i="1"/>
  <c r="P262" i="1" s="1"/>
  <c r="R262" i="1" s="1"/>
  <c r="S262" i="1" s="1"/>
  <c r="N170" i="1"/>
  <c r="P170" i="1" s="1"/>
  <c r="R170" i="1" s="1"/>
  <c r="S170" i="1" s="1"/>
  <c r="O323" i="1"/>
  <c r="P323" i="1" s="1"/>
  <c r="R323" i="1" s="1"/>
  <c r="S323" i="1" s="1"/>
  <c r="P217" i="1"/>
  <c r="R217" i="1" s="1"/>
  <c r="S217" i="1" s="1"/>
  <c r="P304" i="1"/>
  <c r="R304" i="1" s="1"/>
  <c r="S304" i="1" s="1"/>
  <c r="P258" i="1"/>
  <c r="R258" i="1" s="1"/>
  <c r="S258" i="1" s="1"/>
  <c r="O346" i="1"/>
  <c r="P346" i="1" s="1"/>
  <c r="R346" i="1" s="1"/>
  <c r="S346" i="1" s="1"/>
  <c r="O329" i="1"/>
  <c r="P329" i="1" s="1"/>
  <c r="R329" i="1" s="1"/>
  <c r="S329" i="1" s="1"/>
  <c r="O350" i="1"/>
  <c r="P350" i="1" s="1"/>
  <c r="R350" i="1" s="1"/>
  <c r="S350" i="1" s="1"/>
  <c r="O288" i="1"/>
  <c r="P288" i="1" s="1"/>
  <c r="R288" i="1" s="1"/>
  <c r="S288" i="1" s="1"/>
  <c r="N162" i="1"/>
  <c r="P162" i="1" s="1"/>
  <c r="R162" i="1" s="1"/>
  <c r="S162" i="1" s="1"/>
  <c r="O182" i="1"/>
  <c r="P182" i="1" s="1"/>
  <c r="R182" i="1" s="1"/>
  <c r="S182" i="1" s="1"/>
  <c r="P263" i="1"/>
  <c r="R263" i="1" s="1"/>
  <c r="S263" i="1" s="1"/>
  <c r="N256" i="1"/>
  <c r="P256" i="1" s="1"/>
  <c r="R256" i="1" s="1"/>
  <c r="S256" i="1" s="1"/>
  <c r="O173" i="1"/>
  <c r="P173" i="1" s="1"/>
  <c r="R173" i="1" s="1"/>
  <c r="S173" i="1" s="1"/>
  <c r="N327" i="1"/>
  <c r="P327" i="1" s="1"/>
  <c r="R327" i="1" s="1"/>
  <c r="S327" i="1" s="1"/>
  <c r="P242" i="1"/>
  <c r="R242" i="1" s="1"/>
  <c r="S242" i="1" s="1"/>
  <c r="P238" i="1"/>
  <c r="R238" i="1" s="1"/>
  <c r="S238" i="1" s="1"/>
  <c r="N282" i="1"/>
  <c r="P282" i="1" s="1"/>
  <c r="N317" i="1"/>
  <c r="P317" i="1" s="1"/>
  <c r="R317" i="1" s="1"/>
  <c r="S317" i="1" s="1"/>
  <c r="P214" i="1"/>
  <c r="R214" i="1" s="1"/>
  <c r="S214" i="1" s="1"/>
  <c r="O206" i="1"/>
  <c r="P206" i="1" s="1"/>
  <c r="R206" i="1" s="1"/>
  <c r="S206" i="1" s="1"/>
  <c r="N192" i="1"/>
  <c r="P192" i="1" s="1"/>
  <c r="R192" i="1" s="1"/>
  <c r="S192" i="1" s="1"/>
  <c r="P243" i="1"/>
  <c r="R243" i="1" s="1"/>
  <c r="S243" i="1" s="1"/>
  <c r="O183" i="1"/>
  <c r="P183" i="1" s="1"/>
  <c r="R183" i="1" s="1"/>
  <c r="S183" i="1" s="1"/>
  <c r="P188" i="1"/>
  <c r="R188" i="1" s="1"/>
  <c r="S188" i="1" s="1"/>
  <c r="O331" i="1"/>
  <c r="P331" i="1" s="1"/>
  <c r="R331" i="1" s="1"/>
  <c r="S331" i="1" s="1"/>
  <c r="O172" i="1"/>
  <c r="P172" i="1" s="1"/>
  <c r="R172" i="1" s="1"/>
  <c r="S172" i="1" s="1"/>
  <c r="N302" i="1"/>
  <c r="P302" i="1" s="1"/>
  <c r="R302" i="1" s="1"/>
  <c r="S302" i="1" s="1"/>
  <c r="O250" i="1"/>
  <c r="P250" i="1" s="1"/>
  <c r="R250" i="1" s="1"/>
  <c r="S250" i="1" s="1"/>
  <c r="N220" i="1"/>
  <c r="P220" i="1" s="1"/>
  <c r="R220" i="1" s="1"/>
  <c r="S220" i="1" s="1"/>
  <c r="O204" i="1"/>
  <c r="P204" i="1" s="1"/>
  <c r="R204" i="1" s="1"/>
  <c r="S204" i="1" s="1"/>
  <c r="N248" i="1"/>
  <c r="P248" i="1" s="1"/>
  <c r="R248" i="1" s="1"/>
  <c r="S248" i="1" s="1"/>
  <c r="O320" i="1"/>
  <c r="P320" i="1" s="1"/>
  <c r="R320" i="1" s="1"/>
  <c r="S320" i="1" s="1"/>
  <c r="P247" i="1"/>
  <c r="R247" i="1" s="1"/>
  <c r="S247" i="1" s="1"/>
  <c r="N268" i="1"/>
  <c r="P268" i="1" s="1"/>
  <c r="R268" i="1" s="1"/>
  <c r="S268" i="1" s="1"/>
  <c r="N176" i="1"/>
  <c r="P176" i="1" s="1"/>
  <c r="R176" i="1" s="1"/>
  <c r="S176" i="1" s="1"/>
  <c r="N201" i="1"/>
  <c r="P201" i="1" s="1"/>
  <c r="R201" i="1" s="1"/>
  <c r="S201" i="1" s="1"/>
  <c r="O242" i="1"/>
  <c r="O202" i="1"/>
  <c r="P202" i="1" s="1"/>
  <c r="R202" i="1" s="1"/>
  <c r="S202" i="1" s="1"/>
  <c r="N344" i="1"/>
  <c r="P344" i="1" s="1"/>
  <c r="R344" i="1" s="1"/>
  <c r="S344" i="1" s="1"/>
  <c r="O274" i="1"/>
  <c r="P274" i="1" s="1"/>
  <c r="R274" i="1" s="1"/>
  <c r="S274" i="1" s="1"/>
  <c r="O326" i="1"/>
  <c r="P326" i="1" s="1"/>
  <c r="R326" i="1" s="1"/>
  <c r="S326" i="1" s="1"/>
  <c r="O355" i="1"/>
  <c r="P355" i="1" s="1"/>
  <c r="R355" i="1" s="1"/>
  <c r="S355" i="1" s="1"/>
  <c r="O210" i="1"/>
  <c r="P210" i="1" s="1"/>
  <c r="R210" i="1" s="1"/>
  <c r="S210" i="1" s="1"/>
  <c r="N343" i="1"/>
  <c r="P343" i="1" s="1"/>
  <c r="R343" i="1" s="1"/>
  <c r="S343" i="1" s="1"/>
  <c r="N356" i="1"/>
  <c r="P356" i="1" s="1"/>
  <c r="R356" i="1" s="1"/>
  <c r="S356" i="1" s="1"/>
  <c r="P286" i="1"/>
  <c r="R286" i="1" s="1"/>
  <c r="S286" i="1" s="1"/>
  <c r="N314" i="1"/>
  <c r="P314" i="1" s="1"/>
  <c r="R314" i="1" s="1"/>
  <c r="S314" i="1" s="1"/>
  <c r="P205" i="1"/>
  <c r="R205" i="1" s="1"/>
  <c r="S205" i="1" s="1"/>
  <c r="O245" i="1"/>
  <c r="P245" i="1" s="1"/>
  <c r="R245" i="1" s="1"/>
  <c r="S245" i="1" s="1"/>
  <c r="O298" i="1"/>
  <c r="P298" i="1" s="1"/>
  <c r="R298" i="1" s="1"/>
  <c r="S298" i="1" s="1"/>
  <c r="P199" i="1"/>
  <c r="R199" i="1" s="1"/>
  <c r="S199" i="1" s="1"/>
  <c r="P181" i="1"/>
  <c r="R181" i="1" s="1"/>
  <c r="S181" i="1" s="1"/>
  <c r="P309" i="1"/>
  <c r="R309" i="1" s="1"/>
  <c r="S309" i="1" s="1"/>
  <c r="P259" i="1"/>
  <c r="R259" i="1" s="1"/>
  <c r="S259" i="1" s="1"/>
  <c r="N270" i="1"/>
  <c r="P270" i="1" s="1"/>
  <c r="R270" i="1" s="1"/>
  <c r="S270" i="1" s="1"/>
  <c r="P303" i="1"/>
  <c r="R303" i="1" s="1"/>
  <c r="S303" i="1" s="1"/>
  <c r="O186" i="1"/>
  <c r="P186" i="1" s="1"/>
  <c r="R186" i="1" s="1"/>
  <c r="S186" i="1" s="1"/>
  <c r="N316" i="1"/>
  <c r="P316" i="1" s="1"/>
  <c r="R316" i="1" s="1"/>
  <c r="S316" i="1" s="1"/>
  <c r="O335" i="1"/>
  <c r="P335" i="1" s="1"/>
  <c r="R335" i="1" s="1"/>
  <c r="S335" i="1" s="1"/>
  <c r="P166" i="1"/>
  <c r="R166" i="1" s="1"/>
  <c r="S166" i="1" s="1"/>
  <c r="P351" i="1"/>
  <c r="R351" i="1" s="1"/>
  <c r="S351" i="1" s="1"/>
  <c r="N184" i="1"/>
  <c r="P184" i="1" s="1"/>
  <c r="R184" i="1" s="1"/>
  <c r="S184" i="1" s="1"/>
  <c r="O292" i="1"/>
  <c r="P292" i="1" s="1"/>
  <c r="R292" i="1" s="1"/>
  <c r="S292" i="1" s="1"/>
  <c r="O289" i="1"/>
  <c r="P289" i="1" s="1"/>
  <c r="R289" i="1" s="1"/>
  <c r="S289" i="1" s="1"/>
  <c r="N345" i="1"/>
  <c r="P345" i="1" s="1"/>
  <c r="R345" i="1" s="1"/>
  <c r="S345" i="1" s="1"/>
  <c r="N265" i="1"/>
  <c r="P265" i="1" s="1"/>
  <c r="R265" i="1" s="1"/>
  <c r="S265" i="1" s="1"/>
  <c r="P194" i="1"/>
  <c r="R194" i="1" s="1"/>
  <c r="S194" i="1" s="1"/>
  <c r="N253" i="1"/>
  <c r="P253" i="1" s="1"/>
  <c r="R253" i="1" s="1"/>
  <c r="S253" i="1" s="1"/>
  <c r="N207" i="1"/>
  <c r="P207" i="1" s="1"/>
  <c r="R207" i="1" s="1"/>
  <c r="S207" i="1" s="1"/>
  <c r="P311" i="1"/>
  <c r="R311" i="1" s="1"/>
  <c r="S311" i="1" s="1"/>
  <c r="P287" i="1"/>
  <c r="R287" i="1" s="1"/>
  <c r="S287" i="1" s="1"/>
  <c r="N324" i="1"/>
  <c r="P324" i="1" s="1"/>
  <c r="R324" i="1" s="1"/>
  <c r="S324" i="1" s="1"/>
  <c r="O238" i="1"/>
  <c r="N293" i="1"/>
  <c r="P293" i="1" s="1"/>
  <c r="R293" i="1" s="1"/>
  <c r="S293" i="1" s="1"/>
  <c r="O318" i="1"/>
  <c r="P318" i="1" s="1"/>
  <c r="R318" i="1" s="1"/>
  <c r="S318" i="1" s="1"/>
  <c r="O195" i="1"/>
  <c r="P195" i="1" s="1"/>
  <c r="R195" i="1" s="1"/>
  <c r="S195" i="1" s="1"/>
  <c r="N211" i="1"/>
  <c r="P211" i="1" s="1"/>
  <c r="R211" i="1" s="1"/>
  <c r="S211" i="1" s="1"/>
  <c r="P163" i="1"/>
  <c r="R163" i="1" s="1"/>
  <c r="S163" i="1" s="1"/>
  <c r="P200" i="1"/>
  <c r="R200" i="1" s="1"/>
  <c r="S200" i="1" s="1"/>
  <c r="N198" i="1"/>
  <c r="P198" i="1" s="1"/>
  <c r="R198" i="1" s="1"/>
  <c r="S198" i="1" s="1"/>
  <c r="N252" i="1"/>
  <c r="P252" i="1" s="1"/>
  <c r="R252" i="1" s="1"/>
  <c r="S252" i="1" s="1"/>
  <c r="N307" i="1"/>
  <c r="P307" i="1" s="1"/>
  <c r="R307" i="1" s="1"/>
  <c r="S307" i="1" s="1"/>
  <c r="N240" i="1"/>
  <c r="P240" i="1" s="1"/>
  <c r="R240" i="1" s="1"/>
  <c r="S240" i="1" s="1"/>
  <c r="N196" i="1"/>
  <c r="P196" i="1" s="1"/>
  <c r="R196" i="1" s="1"/>
  <c r="S196" i="1" s="1"/>
  <c r="N235" i="1"/>
  <c r="P235" i="1" s="1"/>
  <c r="R235" i="1" s="1"/>
  <c r="S235" i="1" s="1"/>
  <c r="N165" i="1"/>
  <c r="P165" i="1" s="1"/>
  <c r="R165" i="1" s="1"/>
  <c r="S165" i="1" s="1"/>
  <c r="P357" i="1"/>
  <c r="R357" i="1" s="1"/>
  <c r="S357" i="1" s="1"/>
  <c r="P157" i="1"/>
  <c r="R157" i="1" s="1"/>
  <c r="S157" i="1" s="1"/>
  <c r="N325" i="1"/>
  <c r="P325" i="1" s="1"/>
  <c r="R325" i="1" s="1"/>
  <c r="S325" i="1" s="1"/>
  <c r="P174" i="1"/>
  <c r="R174" i="1" s="1"/>
  <c r="S174" i="1" s="1"/>
  <c r="P275" i="1"/>
  <c r="R275" i="1" s="1"/>
  <c r="S275" i="1" s="1"/>
  <c r="D368" i="1" l="1"/>
  <c r="E368" i="1" s="1"/>
  <c r="G368" i="1" s="1"/>
  <c r="D367" i="1"/>
  <c r="E367" i="1" s="1"/>
  <c r="G367" i="1" s="1"/>
  <c r="D366" i="1"/>
  <c r="E366" i="1" s="1"/>
  <c r="G366" i="1" s="1"/>
  <c r="D365" i="1"/>
  <c r="E365" i="1" s="1"/>
  <c r="G365" i="1" s="1"/>
  <c r="D364" i="1"/>
  <c r="E364" i="1" s="1"/>
  <c r="G364" i="1" s="1"/>
  <c r="D363" i="1"/>
  <c r="E363" i="1" s="1"/>
  <c r="G363" i="1" s="1"/>
  <c r="D362" i="1"/>
  <c r="E362" i="1" s="1"/>
  <c r="G362" i="1" s="1"/>
  <c r="H362" i="1" l="1"/>
  <c r="I362" i="1" s="1"/>
  <c r="K362" i="1" s="1"/>
  <c r="H363" i="1"/>
  <c r="I363" i="1" s="1"/>
  <c r="K363" i="1" s="1"/>
  <c r="H364" i="1"/>
  <c r="I364" i="1"/>
  <c r="K364" i="1" s="1"/>
  <c r="H365" i="1"/>
  <c r="I365" i="1" s="1"/>
  <c r="K365" i="1" s="1"/>
  <c r="H366" i="1"/>
  <c r="I366" i="1" s="1"/>
  <c r="K366" i="1" s="1"/>
  <c r="H367" i="1"/>
  <c r="I367" i="1"/>
  <c r="K367" i="1" s="1"/>
  <c r="H368" i="1"/>
  <c r="I368" i="1" s="1"/>
  <c r="K368" i="1" s="1"/>
  <c r="M368" i="1" l="1"/>
  <c r="O368" i="1" s="1"/>
  <c r="M366" i="1"/>
  <c r="N366" i="1" s="1"/>
  <c r="O366" i="1"/>
  <c r="M365" i="1"/>
  <c r="O365" i="1" s="1"/>
  <c r="M363" i="1"/>
  <c r="O363" i="1" s="1"/>
  <c r="N363" i="1"/>
  <c r="M362" i="1"/>
  <c r="N362" i="1" s="1"/>
  <c r="M367" i="1"/>
  <c r="N367" i="1" s="1"/>
  <c r="M364" i="1"/>
  <c r="O364" i="1" s="1"/>
  <c r="P363" i="1" l="1"/>
  <c r="R363" i="1" s="1"/>
  <c r="S363" i="1" s="1"/>
  <c r="O367" i="1"/>
  <c r="P366" i="1"/>
  <c r="R366" i="1" s="1"/>
  <c r="S366" i="1" s="1"/>
  <c r="P367" i="1"/>
  <c r="R367" i="1" s="1"/>
  <c r="S367" i="1" s="1"/>
  <c r="O362" i="1"/>
  <c r="P362" i="1" s="1"/>
  <c r="R362" i="1" s="1"/>
  <c r="S362" i="1" s="1"/>
  <c r="N365" i="1"/>
  <c r="P365" i="1" s="1"/>
  <c r="R365" i="1" s="1"/>
  <c r="S365" i="1" s="1"/>
  <c r="N364" i="1"/>
  <c r="P364" i="1" s="1"/>
  <c r="R364" i="1" s="1"/>
  <c r="S364" i="1" s="1"/>
  <c r="N368" i="1"/>
  <c r="P368" i="1" s="1"/>
  <c r="R368" i="1" s="1"/>
  <c r="S368" i="1" s="1"/>
  <c r="T108" i="1" l="1"/>
  <c r="U108" i="1" s="1"/>
  <c r="V108" i="1" s="1"/>
  <c r="W108" i="1" s="1"/>
  <c r="T101" i="1" l="1"/>
  <c r="U101" i="1" s="1"/>
  <c r="V101" i="1" s="1"/>
  <c r="W101" i="1" s="1"/>
  <c r="T105" i="1"/>
  <c r="U105" i="1" s="1"/>
  <c r="V105" i="1" s="1"/>
  <c r="W105" i="1" s="1"/>
  <c r="T109" i="1" l="1"/>
  <c r="U109" i="1" s="1"/>
  <c r="V109" i="1" s="1"/>
  <c r="W109" i="1" s="1"/>
  <c r="T111" i="1"/>
  <c r="U111" i="1" s="1"/>
  <c r="V111" i="1" s="1"/>
  <c r="W111" i="1" s="1"/>
  <c r="T110" i="1"/>
  <c r="U110" i="1" s="1"/>
  <c r="V110" i="1" s="1"/>
  <c r="W110" i="1" s="1"/>
  <c r="T107" i="1"/>
  <c r="U107" i="1" s="1"/>
  <c r="V107" i="1" s="1"/>
  <c r="W107" i="1" s="1"/>
  <c r="T104" i="1"/>
  <c r="U104" i="1" s="1"/>
  <c r="V104" i="1" s="1"/>
  <c r="W104" i="1" s="1"/>
  <c r="T103" i="1"/>
  <c r="U103" i="1" s="1"/>
  <c r="V103" i="1" s="1"/>
  <c r="W103" i="1" s="1"/>
  <c r="T102" i="1"/>
  <c r="U102" i="1" s="1"/>
  <c r="V102" i="1" s="1"/>
  <c r="W102" i="1" s="1"/>
  <c r="T106" i="1"/>
  <c r="U106" i="1" s="1"/>
  <c r="V106" i="1" s="1"/>
  <c r="W106" i="1" s="1"/>
  <c r="T112" i="1"/>
  <c r="U112" i="1" s="1"/>
  <c r="V112" i="1" s="1"/>
  <c r="W112" i="1" s="1"/>
  <c r="D379" i="1" l="1"/>
  <c r="E379" i="1" s="1"/>
  <c r="G379" i="1" s="1"/>
  <c r="H379" i="1" l="1"/>
  <c r="I379" i="1" s="1"/>
  <c r="K379" i="1" s="1"/>
  <c r="D378" i="1"/>
  <c r="E378" i="1" s="1"/>
  <c r="G378" i="1" s="1"/>
  <c r="M379" i="1" l="1"/>
  <c r="O379" i="1" s="1"/>
  <c r="H378" i="1"/>
  <c r="I378" i="1" s="1"/>
  <c r="K378" i="1" s="1"/>
  <c r="D383" i="1"/>
  <c r="E383" i="1" s="1"/>
  <c r="G383" i="1" s="1"/>
  <c r="N379" i="1" l="1"/>
  <c r="P379" i="1" s="1"/>
  <c r="H383" i="1"/>
  <c r="I383" i="1" s="1"/>
  <c r="K383" i="1" s="1"/>
  <c r="M378" i="1"/>
  <c r="O378" i="1" s="1"/>
  <c r="G496" i="1"/>
  <c r="M383" i="1" l="1"/>
  <c r="N383" i="1" s="1"/>
  <c r="N378" i="1"/>
  <c r="P378" i="1" s="1"/>
  <c r="R378" i="1" s="1"/>
  <c r="S378" i="1" s="1"/>
  <c r="O383" i="1" l="1"/>
  <c r="D460" i="1"/>
  <c r="E460" i="1" s="1"/>
  <c r="G460" i="1" s="1"/>
  <c r="D459" i="1"/>
  <c r="E459" i="1" s="1"/>
  <c r="G459" i="1" s="1"/>
  <c r="D458" i="1"/>
  <c r="E458" i="1" s="1"/>
  <c r="G458" i="1" s="1"/>
  <c r="D457" i="1"/>
  <c r="E457" i="1" s="1"/>
  <c r="G457" i="1" s="1"/>
  <c r="D456" i="1"/>
  <c r="E456" i="1" s="1"/>
  <c r="G456" i="1" s="1"/>
  <c r="D455" i="1"/>
  <c r="E455" i="1" s="1"/>
  <c r="G455" i="1" s="1"/>
  <c r="D454" i="1"/>
  <c r="E454" i="1" s="1"/>
  <c r="G454" i="1" s="1"/>
  <c r="D453" i="1"/>
  <c r="E453" i="1" s="1"/>
  <c r="G453" i="1" s="1"/>
  <c r="D452" i="1"/>
  <c r="E452" i="1" s="1"/>
  <c r="G452" i="1" s="1"/>
  <c r="D451" i="1"/>
  <c r="E451" i="1" s="1"/>
  <c r="G451" i="1" s="1"/>
  <c r="D450" i="1"/>
  <c r="E450" i="1" s="1"/>
  <c r="G450" i="1" s="1"/>
  <c r="D448" i="1"/>
  <c r="E448" i="1" s="1"/>
  <c r="G448" i="1" s="1"/>
  <c r="D447" i="1"/>
  <c r="E447" i="1" s="1"/>
  <c r="G447" i="1" s="1"/>
  <c r="D446" i="1"/>
  <c r="E446" i="1" s="1"/>
  <c r="G446" i="1" s="1"/>
  <c r="D445" i="1"/>
  <c r="E445" i="1" s="1"/>
  <c r="G445" i="1" s="1"/>
  <c r="H445" i="1" s="1"/>
  <c r="D444" i="1"/>
  <c r="E444" i="1" s="1"/>
  <c r="G444" i="1" s="1"/>
  <c r="D443" i="1"/>
  <c r="E443" i="1" s="1"/>
  <c r="G443" i="1" s="1"/>
  <c r="H443" i="1" s="1"/>
  <c r="D442" i="1"/>
  <c r="E442" i="1" s="1"/>
  <c r="G442" i="1" s="1"/>
  <c r="D441" i="1"/>
  <c r="E441" i="1" s="1"/>
  <c r="G441" i="1" s="1"/>
  <c r="H441" i="1" s="1"/>
  <c r="D440" i="1"/>
  <c r="E440" i="1" s="1"/>
  <c r="G440" i="1" s="1"/>
  <c r="D438" i="1"/>
  <c r="E438" i="1" s="1"/>
  <c r="G438" i="1" s="1"/>
  <c r="H438" i="1" s="1"/>
  <c r="D437" i="1"/>
  <c r="E437" i="1" s="1"/>
  <c r="G437" i="1" s="1"/>
  <c r="H437" i="1" s="1"/>
  <c r="D436" i="1"/>
  <c r="E436" i="1" s="1"/>
  <c r="G436" i="1" s="1"/>
  <c r="H436" i="1" s="1"/>
  <c r="D435" i="1"/>
  <c r="E435" i="1" s="1"/>
  <c r="G435" i="1" s="1"/>
  <c r="D434" i="1"/>
  <c r="E434" i="1" s="1"/>
  <c r="G434" i="1" s="1"/>
  <c r="H434" i="1" s="1"/>
  <c r="D433" i="1"/>
  <c r="E433" i="1" s="1"/>
  <c r="G433" i="1" s="1"/>
  <c r="D432" i="1"/>
  <c r="E432" i="1" s="1"/>
  <c r="G432" i="1" s="1"/>
  <c r="H432" i="1" s="1"/>
  <c r="D431" i="1"/>
  <c r="E431" i="1" s="1"/>
  <c r="G431" i="1" s="1"/>
  <c r="D430" i="1"/>
  <c r="E430" i="1" s="1"/>
  <c r="G430" i="1" s="1"/>
  <c r="H430" i="1" s="1"/>
  <c r="D429" i="1"/>
  <c r="E429" i="1" s="1"/>
  <c r="G429" i="1" s="1"/>
  <c r="D428" i="1"/>
  <c r="E428" i="1" s="1"/>
  <c r="G428" i="1" s="1"/>
  <c r="H428" i="1" s="1"/>
  <c r="D426" i="1"/>
  <c r="E426" i="1" s="1"/>
  <c r="G426" i="1" s="1"/>
  <c r="H426" i="1" s="1"/>
  <c r="D425" i="1"/>
  <c r="E425" i="1" s="1"/>
  <c r="G425" i="1" s="1"/>
  <c r="H425" i="1" s="1"/>
  <c r="D424" i="1"/>
  <c r="E424" i="1" s="1"/>
  <c r="G424" i="1" s="1"/>
  <c r="H424" i="1" s="1"/>
  <c r="D423" i="1"/>
  <c r="E423" i="1" s="1"/>
  <c r="G423" i="1" s="1"/>
  <c r="H423" i="1" s="1"/>
  <c r="D422" i="1"/>
  <c r="E422" i="1" s="1"/>
  <c r="G422" i="1" s="1"/>
  <c r="D421" i="1"/>
  <c r="E421" i="1" s="1"/>
  <c r="G421" i="1" s="1"/>
  <c r="H421" i="1" s="1"/>
  <c r="D420" i="1"/>
  <c r="E420" i="1" s="1"/>
  <c r="G420" i="1" s="1"/>
  <c r="H420" i="1" s="1"/>
  <c r="D419" i="1"/>
  <c r="E419" i="1" s="1"/>
  <c r="G419" i="1" s="1"/>
  <c r="H419" i="1" s="1"/>
  <c r="D418" i="1"/>
  <c r="E418" i="1" s="1"/>
  <c r="G418" i="1" s="1"/>
  <c r="D417" i="1"/>
  <c r="E417" i="1" s="1"/>
  <c r="G417" i="1" s="1"/>
  <c r="H417" i="1" s="1"/>
  <c r="D415" i="1"/>
  <c r="E415" i="1" s="1"/>
  <c r="G415" i="1" s="1"/>
  <c r="D414" i="1"/>
  <c r="E414" i="1" s="1"/>
  <c r="G414" i="1" s="1"/>
  <c r="H414" i="1" s="1"/>
  <c r="D413" i="1"/>
  <c r="E413" i="1" s="1"/>
  <c r="G413" i="1" s="1"/>
  <c r="D412" i="1"/>
  <c r="E412" i="1" s="1"/>
  <c r="G412" i="1" s="1"/>
  <c r="H412" i="1" s="1"/>
  <c r="D411" i="1"/>
  <c r="E411" i="1" s="1"/>
  <c r="G411" i="1" s="1"/>
  <c r="D410" i="1"/>
  <c r="E410" i="1" s="1"/>
  <c r="G410" i="1" s="1"/>
  <c r="H410" i="1" s="1"/>
  <c r="D409" i="1"/>
  <c r="E409" i="1" s="1"/>
  <c r="G409" i="1" s="1"/>
  <c r="H409" i="1" s="1"/>
  <c r="D408" i="1"/>
  <c r="E408" i="1" s="1"/>
  <c r="G408" i="1" s="1"/>
  <c r="H408" i="1" s="1"/>
  <c r="D407" i="1"/>
  <c r="E407" i="1" s="1"/>
  <c r="G407" i="1" s="1"/>
  <c r="H407" i="1" s="1"/>
  <c r="D405" i="1"/>
  <c r="E405" i="1" s="1"/>
  <c r="G405" i="1" s="1"/>
  <c r="H405" i="1" s="1"/>
  <c r="D404" i="1"/>
  <c r="E404" i="1" s="1"/>
  <c r="G404" i="1" s="1"/>
  <c r="D403" i="1"/>
  <c r="E403" i="1" s="1"/>
  <c r="G403" i="1" s="1"/>
  <c r="H403" i="1" s="1"/>
  <c r="D402" i="1"/>
  <c r="E402" i="1" s="1"/>
  <c r="G402" i="1" s="1"/>
  <c r="I414" i="1" l="1"/>
  <c r="K414" i="1" s="1"/>
  <c r="M414" i="1" s="1"/>
  <c r="N414" i="1" s="1"/>
  <c r="I432" i="1"/>
  <c r="K432" i="1" s="1"/>
  <c r="M432" i="1" s="1"/>
  <c r="N432" i="1" s="1"/>
  <c r="H442" i="1"/>
  <c r="I442" i="1" s="1"/>
  <c r="K442" i="1" s="1"/>
  <c r="M442" i="1" s="1"/>
  <c r="O442" i="1" s="1"/>
  <c r="I410" i="1"/>
  <c r="K410" i="1" s="1"/>
  <c r="M410" i="1" s="1"/>
  <c r="N410" i="1" s="1"/>
  <c r="I428" i="1"/>
  <c r="K428" i="1" s="1"/>
  <c r="M428" i="1" s="1"/>
  <c r="I417" i="1"/>
  <c r="K417" i="1" s="1"/>
  <c r="M417" i="1" s="1"/>
  <c r="N417" i="1" s="1"/>
  <c r="I434" i="1"/>
  <c r="K434" i="1" s="1"/>
  <c r="M434" i="1" s="1"/>
  <c r="N434" i="1" s="1"/>
  <c r="I407" i="1"/>
  <c r="K407" i="1" s="1"/>
  <c r="M407" i="1" s="1"/>
  <c r="O407" i="1" s="1"/>
  <c r="I424" i="1"/>
  <c r="K424" i="1" s="1"/>
  <c r="M424" i="1" s="1"/>
  <c r="N424" i="1" s="1"/>
  <c r="H440" i="1"/>
  <c r="I440" i="1" s="1"/>
  <c r="K440" i="1" s="1"/>
  <c r="H404" i="1"/>
  <c r="I404" i="1" s="1"/>
  <c r="K404" i="1" s="1"/>
  <c r="H433" i="1"/>
  <c r="I433" i="1" s="1"/>
  <c r="K433" i="1" s="1"/>
  <c r="H411" i="1"/>
  <c r="I411" i="1" s="1"/>
  <c r="K411" i="1" s="1"/>
  <c r="H429" i="1"/>
  <c r="I429" i="1" s="1"/>
  <c r="K429" i="1" s="1"/>
  <c r="H418" i="1"/>
  <c r="I418" i="1" s="1"/>
  <c r="K418" i="1" s="1"/>
  <c r="H431" i="1"/>
  <c r="I431" i="1" s="1"/>
  <c r="K431" i="1" s="1"/>
  <c r="H402" i="1"/>
  <c r="I402" i="1" s="1"/>
  <c r="K402" i="1" s="1"/>
  <c r="H415" i="1"/>
  <c r="I415" i="1" s="1"/>
  <c r="K415" i="1" s="1"/>
  <c r="H422" i="1"/>
  <c r="I422" i="1" s="1"/>
  <c r="K422" i="1" s="1"/>
  <c r="H435" i="1"/>
  <c r="I435" i="1" s="1"/>
  <c r="K435" i="1" s="1"/>
  <c r="H413" i="1"/>
  <c r="I413" i="1" s="1"/>
  <c r="K413" i="1" s="1"/>
  <c r="H447" i="1"/>
  <c r="I447" i="1" s="1"/>
  <c r="K447" i="1" s="1"/>
  <c r="H451" i="1"/>
  <c r="I451" i="1" s="1"/>
  <c r="K451" i="1" s="1"/>
  <c r="H452" i="1"/>
  <c r="I452" i="1" s="1"/>
  <c r="K452" i="1" s="1"/>
  <c r="H455" i="1"/>
  <c r="I455" i="1" s="1"/>
  <c r="K455" i="1" s="1"/>
  <c r="I419" i="1"/>
  <c r="K419" i="1" s="1"/>
  <c r="H458" i="1"/>
  <c r="I458" i="1" s="1"/>
  <c r="K458" i="1" s="1"/>
  <c r="I421" i="1"/>
  <c r="K421" i="1" s="1"/>
  <c r="I423" i="1"/>
  <c r="K423" i="1" s="1"/>
  <c r="I441" i="1"/>
  <c r="K441" i="1" s="1"/>
  <c r="I445" i="1"/>
  <c r="K445" i="1" s="1"/>
  <c r="H448" i="1"/>
  <c r="I448" i="1" s="1"/>
  <c r="K448" i="1" s="1"/>
  <c r="I409" i="1"/>
  <c r="K409" i="1" s="1"/>
  <c r="I403" i="1"/>
  <c r="K403" i="1" s="1"/>
  <c r="I438" i="1"/>
  <c r="K438" i="1" s="1"/>
  <c r="I405" i="1"/>
  <c r="K405" i="1" s="1"/>
  <c r="I408" i="1"/>
  <c r="K408" i="1" s="1"/>
  <c r="I425" i="1"/>
  <c r="K425" i="1" s="1"/>
  <c r="I443" i="1"/>
  <c r="K443" i="1" s="1"/>
  <c r="H456" i="1"/>
  <c r="I456" i="1" s="1"/>
  <c r="K456" i="1" s="1"/>
  <c r="H459" i="1"/>
  <c r="I459" i="1" s="1"/>
  <c r="K459" i="1" s="1"/>
  <c r="I426" i="1"/>
  <c r="K426" i="1" s="1"/>
  <c r="I436" i="1"/>
  <c r="K436" i="1" s="1"/>
  <c r="H450" i="1"/>
  <c r="I450" i="1" s="1"/>
  <c r="K450" i="1" s="1"/>
  <c r="H453" i="1"/>
  <c r="I453" i="1" s="1"/>
  <c r="K453" i="1" s="1"/>
  <c r="I412" i="1"/>
  <c r="K412" i="1" s="1"/>
  <c r="I420" i="1"/>
  <c r="K420" i="1" s="1"/>
  <c r="I430" i="1"/>
  <c r="K430" i="1" s="1"/>
  <c r="I437" i="1"/>
  <c r="K437" i="1" s="1"/>
  <c r="H446" i="1"/>
  <c r="I446" i="1" s="1"/>
  <c r="K446" i="1" s="1"/>
  <c r="H460" i="1"/>
  <c r="I460" i="1" s="1"/>
  <c r="K460" i="1" s="1"/>
  <c r="H444" i="1"/>
  <c r="I444" i="1" s="1"/>
  <c r="K444" i="1" s="1"/>
  <c r="H454" i="1"/>
  <c r="I454" i="1" s="1"/>
  <c r="K454" i="1" s="1"/>
  <c r="H457" i="1"/>
  <c r="I457" i="1" s="1"/>
  <c r="K457" i="1" s="1"/>
  <c r="O414" i="1" l="1"/>
  <c r="P414" i="1" s="1"/>
  <c r="R414" i="1" s="1"/>
  <c r="S414" i="1" s="1"/>
  <c r="O428" i="1"/>
  <c r="N428" i="1"/>
  <c r="N442" i="1"/>
  <c r="P442" i="1" s="1"/>
  <c r="R442" i="1" s="1"/>
  <c r="S442" i="1" s="1"/>
  <c r="M411" i="1"/>
  <c r="N411" i="1" s="1"/>
  <c r="M402" i="1"/>
  <c r="N402" i="1" s="1"/>
  <c r="M457" i="1"/>
  <c r="O457" i="1" s="1"/>
  <c r="M454" i="1"/>
  <c r="O454" i="1" s="1"/>
  <c r="M431" i="1"/>
  <c r="N431" i="1" s="1"/>
  <c r="M459" i="1"/>
  <c r="N459" i="1" s="1"/>
  <c r="M444" i="1"/>
  <c r="N444" i="1" s="1"/>
  <c r="M415" i="1"/>
  <c r="O415" i="1" s="1"/>
  <c r="M446" i="1"/>
  <c r="N446" i="1" s="1"/>
  <c r="M429" i="1"/>
  <c r="O429" i="1" s="1"/>
  <c r="M433" i="1"/>
  <c r="N433" i="1" s="1"/>
  <c r="M455" i="1"/>
  <c r="N455" i="1" s="1"/>
  <c r="M453" i="1"/>
  <c r="N453" i="1" s="1"/>
  <c r="M447" i="1"/>
  <c r="O447" i="1" s="1"/>
  <c r="M450" i="1"/>
  <c r="N450" i="1" s="1"/>
  <c r="M437" i="1"/>
  <c r="N437" i="1" s="1"/>
  <c r="M443" i="1"/>
  <c r="O443" i="1" s="1"/>
  <c r="O432" i="1"/>
  <c r="P432" i="1" s="1"/>
  <c r="R432" i="1" s="1"/>
  <c r="S432" i="1" s="1"/>
  <c r="O434" i="1"/>
  <c r="P434" i="1" s="1"/>
  <c r="R434" i="1" s="1"/>
  <c r="S434" i="1" s="1"/>
  <c r="M430" i="1"/>
  <c r="N430" i="1" s="1"/>
  <c r="M448" i="1"/>
  <c r="N448" i="1" s="1"/>
  <c r="M418" i="1"/>
  <c r="N418" i="1" s="1"/>
  <c r="M420" i="1"/>
  <c r="N420" i="1" s="1"/>
  <c r="M436" i="1"/>
  <c r="O436" i="1" s="1"/>
  <c r="M408" i="1"/>
  <c r="N408" i="1" s="1"/>
  <c r="M445" i="1"/>
  <c r="O445" i="1" s="1"/>
  <c r="N407" i="1"/>
  <c r="P407" i="1" s="1"/>
  <c r="R407" i="1" s="1"/>
  <c r="S407" i="1" s="1"/>
  <c r="M404" i="1"/>
  <c r="N404" i="1" s="1"/>
  <c r="M412" i="1"/>
  <c r="N412" i="1" s="1"/>
  <c r="M426" i="1"/>
  <c r="O426" i="1" s="1"/>
  <c r="M405" i="1"/>
  <c r="N405" i="1" s="1"/>
  <c r="M441" i="1"/>
  <c r="N441" i="1" s="1"/>
  <c r="O424" i="1"/>
  <c r="P424" i="1" s="1"/>
  <c r="R424" i="1" s="1"/>
  <c r="S424" i="1" s="1"/>
  <c r="O417" i="1"/>
  <c r="P417" i="1" s="1"/>
  <c r="R417" i="1" s="1"/>
  <c r="S417" i="1" s="1"/>
  <c r="O410" i="1"/>
  <c r="P410" i="1" s="1"/>
  <c r="R410" i="1" s="1"/>
  <c r="S410" i="1" s="1"/>
  <c r="M425" i="1"/>
  <c r="N425" i="1" s="1"/>
  <c r="M422" i="1"/>
  <c r="N422" i="1" s="1"/>
  <c r="M460" i="1"/>
  <c r="O460" i="1" s="1"/>
  <c r="M438" i="1"/>
  <c r="N438" i="1" s="1"/>
  <c r="M423" i="1"/>
  <c r="O423" i="1" s="1"/>
  <c r="M452" i="1"/>
  <c r="N452" i="1" s="1"/>
  <c r="M451" i="1"/>
  <c r="N451" i="1" s="1"/>
  <c r="M413" i="1"/>
  <c r="N413" i="1" s="1"/>
  <c r="M403" i="1"/>
  <c r="N403" i="1" s="1"/>
  <c r="M421" i="1"/>
  <c r="N421" i="1" s="1"/>
  <c r="M456" i="1"/>
  <c r="O456" i="1" s="1"/>
  <c r="M409" i="1"/>
  <c r="N409" i="1" s="1"/>
  <c r="M458" i="1"/>
  <c r="O458" i="1" s="1"/>
  <c r="M435" i="1"/>
  <c r="N435" i="1" s="1"/>
  <c r="M440" i="1"/>
  <c r="N440" i="1" s="1"/>
  <c r="M419" i="1"/>
  <c r="N419" i="1" s="1"/>
  <c r="P428" i="1" l="1"/>
  <c r="R428" i="1" s="1"/>
  <c r="S428" i="1" s="1"/>
  <c r="O402" i="1"/>
  <c r="P402" i="1" s="1"/>
  <c r="R402" i="1" s="1"/>
  <c r="S402" i="1" s="1"/>
  <c r="O411" i="1"/>
  <c r="P411" i="1" s="1"/>
  <c r="R411" i="1" s="1"/>
  <c r="S411" i="1" s="1"/>
  <c r="O431" i="1"/>
  <c r="P431" i="1" s="1"/>
  <c r="R431" i="1" s="1"/>
  <c r="S431" i="1" s="1"/>
  <c r="O435" i="1"/>
  <c r="P435" i="1" s="1"/>
  <c r="R435" i="1" s="1"/>
  <c r="S435" i="1" s="1"/>
  <c r="N457" i="1"/>
  <c r="P457" i="1" s="1"/>
  <c r="R457" i="1" s="1"/>
  <c r="S457" i="1" s="1"/>
  <c r="O404" i="1"/>
  <c r="P404" i="1" s="1"/>
  <c r="R404" i="1" s="1"/>
  <c r="S404" i="1" s="1"/>
  <c r="O459" i="1"/>
  <c r="P459" i="1" s="1"/>
  <c r="R459" i="1" s="1"/>
  <c r="S459" i="1" s="1"/>
  <c r="O421" i="1"/>
  <c r="P421" i="1" s="1"/>
  <c r="R421" i="1" s="1"/>
  <c r="S421" i="1" s="1"/>
  <c r="O405" i="1"/>
  <c r="P405" i="1" s="1"/>
  <c r="R405" i="1" s="1"/>
  <c r="S405" i="1" s="1"/>
  <c r="O403" i="1"/>
  <c r="P403" i="1" s="1"/>
  <c r="R403" i="1" s="1"/>
  <c r="S403" i="1" s="1"/>
  <c r="O422" i="1"/>
  <c r="P422" i="1" s="1"/>
  <c r="R422" i="1" s="1"/>
  <c r="S422" i="1" s="1"/>
  <c r="O437" i="1"/>
  <c r="P437" i="1" s="1"/>
  <c r="R437" i="1" s="1"/>
  <c r="S437" i="1" s="1"/>
  <c r="N436" i="1"/>
  <c r="P436" i="1" s="1"/>
  <c r="R436" i="1" s="1"/>
  <c r="S436" i="1" s="1"/>
  <c r="O450" i="1"/>
  <c r="P450" i="1" s="1"/>
  <c r="R450" i="1" s="1"/>
  <c r="S450" i="1" s="1"/>
  <c r="N429" i="1"/>
  <c r="P429" i="1" s="1"/>
  <c r="R429" i="1" s="1"/>
  <c r="S429" i="1" s="1"/>
  <c r="O446" i="1"/>
  <c r="P446" i="1" s="1"/>
  <c r="R446" i="1" s="1"/>
  <c r="S446" i="1" s="1"/>
  <c r="O419" i="1"/>
  <c r="P419" i="1" s="1"/>
  <c r="R419" i="1" s="1"/>
  <c r="S419" i="1" s="1"/>
  <c r="N458" i="1"/>
  <c r="P458" i="1" s="1"/>
  <c r="R458" i="1" s="1"/>
  <c r="S458" i="1" s="1"/>
  <c r="O413" i="1"/>
  <c r="P413" i="1" s="1"/>
  <c r="R413" i="1" s="1"/>
  <c r="S413" i="1" s="1"/>
  <c r="O441" i="1"/>
  <c r="P441" i="1" s="1"/>
  <c r="R441" i="1" s="1"/>
  <c r="S441" i="1" s="1"/>
  <c r="O418" i="1"/>
  <c r="P418" i="1" s="1"/>
  <c r="R418" i="1" s="1"/>
  <c r="S418" i="1" s="1"/>
  <c r="N443" i="1"/>
  <c r="P443" i="1" s="1"/>
  <c r="R443" i="1" s="1"/>
  <c r="S443" i="1" s="1"/>
  <c r="O453" i="1"/>
  <c r="P453" i="1" s="1"/>
  <c r="R453" i="1" s="1"/>
  <c r="S453" i="1" s="1"/>
  <c r="N426" i="1"/>
  <c r="P426" i="1" s="1"/>
  <c r="R426" i="1" s="1"/>
  <c r="S426" i="1" s="1"/>
  <c r="N415" i="1"/>
  <c r="P415" i="1" s="1"/>
  <c r="R415" i="1" s="1"/>
  <c r="S415" i="1" s="1"/>
  <c r="O440" i="1"/>
  <c r="P440" i="1" s="1"/>
  <c r="R440" i="1" s="1"/>
  <c r="S440" i="1" s="1"/>
  <c r="O451" i="1"/>
  <c r="P451" i="1" s="1"/>
  <c r="R451" i="1" s="1"/>
  <c r="S451" i="1" s="1"/>
  <c r="O425" i="1"/>
  <c r="P425" i="1" s="1"/>
  <c r="R425" i="1" s="1"/>
  <c r="S425" i="1" s="1"/>
  <c r="O408" i="1"/>
  <c r="P408" i="1" s="1"/>
  <c r="R408" i="1" s="1"/>
  <c r="S408" i="1" s="1"/>
  <c r="O430" i="1"/>
  <c r="P430" i="1" s="1"/>
  <c r="R430" i="1" s="1"/>
  <c r="S430" i="1" s="1"/>
  <c r="O433" i="1"/>
  <c r="P433" i="1" s="1"/>
  <c r="R433" i="1" s="1"/>
  <c r="S433" i="1" s="1"/>
  <c r="O444" i="1"/>
  <c r="P444" i="1" s="1"/>
  <c r="R444" i="1" s="1"/>
  <c r="S444" i="1" s="1"/>
  <c r="O448" i="1"/>
  <c r="P448" i="1" s="1"/>
  <c r="R448" i="1" s="1"/>
  <c r="S448" i="1" s="1"/>
  <c r="O455" i="1"/>
  <c r="P455" i="1" s="1"/>
  <c r="R455" i="1" s="1"/>
  <c r="S455" i="1" s="1"/>
  <c r="O409" i="1"/>
  <c r="P409" i="1" s="1"/>
  <c r="R409" i="1" s="1"/>
  <c r="S409" i="1" s="1"/>
  <c r="O438" i="1"/>
  <c r="P438" i="1" s="1"/>
  <c r="R438" i="1" s="1"/>
  <c r="S438" i="1" s="1"/>
  <c r="O412" i="1"/>
  <c r="P412" i="1" s="1"/>
  <c r="R412" i="1" s="1"/>
  <c r="S412" i="1" s="1"/>
  <c r="N445" i="1"/>
  <c r="P445" i="1" s="1"/>
  <c r="R445" i="1" s="1"/>
  <c r="S445" i="1" s="1"/>
  <c r="O420" i="1"/>
  <c r="P420" i="1" s="1"/>
  <c r="R420" i="1" s="1"/>
  <c r="S420" i="1" s="1"/>
  <c r="N447" i="1"/>
  <c r="P447" i="1" s="1"/>
  <c r="R447" i="1" s="1"/>
  <c r="S447" i="1" s="1"/>
  <c r="N454" i="1"/>
  <c r="P454" i="1" s="1"/>
  <c r="R454" i="1" s="1"/>
  <c r="S454" i="1" s="1"/>
  <c r="N456" i="1"/>
  <c r="P456" i="1" s="1"/>
  <c r="R456" i="1" s="1"/>
  <c r="S456" i="1" s="1"/>
  <c r="O452" i="1"/>
  <c r="P452" i="1" s="1"/>
  <c r="R452" i="1" s="1"/>
  <c r="S452" i="1" s="1"/>
  <c r="N460" i="1"/>
  <c r="P460" i="1" s="1"/>
  <c r="R460" i="1" s="1"/>
  <c r="S460" i="1" s="1"/>
  <c r="N423" i="1"/>
  <c r="P423" i="1" s="1"/>
  <c r="R423" i="1" s="1"/>
  <c r="S423" i="1" s="1"/>
  <c r="H496" i="1" l="1"/>
  <c r="I496" i="1" s="1"/>
  <c r="D495" i="1"/>
  <c r="D496" i="1"/>
  <c r="D497" i="1"/>
  <c r="D498" i="1"/>
  <c r="D499" i="1"/>
  <c r="D500" i="1"/>
  <c r="D501" i="1"/>
  <c r="D484" i="1" l="1"/>
  <c r="D485" i="1"/>
  <c r="E485" i="1" s="1"/>
  <c r="D486" i="1"/>
  <c r="D483" i="1"/>
  <c r="K496" i="1" l="1"/>
  <c r="M496" i="1" s="1"/>
  <c r="N496" i="1" l="1"/>
  <c r="D382" i="1"/>
  <c r="E382" i="1" s="1"/>
  <c r="G382" i="1" s="1"/>
  <c r="O496" i="1" l="1"/>
  <c r="P496" i="1" s="1"/>
  <c r="R496" i="1" s="1"/>
  <c r="S496" i="1" s="1"/>
  <c r="H382" i="1"/>
  <c r="I382" i="1" s="1"/>
  <c r="K382" i="1" s="1"/>
  <c r="M382" i="1" l="1"/>
  <c r="N382" i="1" s="1"/>
  <c r="O382" i="1" l="1"/>
  <c r="P382" i="1" s="1"/>
  <c r="R382" i="1" s="1"/>
  <c r="S382" i="1" s="1"/>
  <c r="D370" i="1" l="1"/>
  <c r="E370" i="1" s="1"/>
  <c r="G370" i="1" s="1"/>
  <c r="D371" i="1"/>
  <c r="E371" i="1" s="1"/>
  <c r="G371" i="1" s="1"/>
  <c r="H371" i="1" s="1"/>
  <c r="I371" i="1" s="1"/>
  <c r="K371" i="1" s="1"/>
  <c r="D372" i="1"/>
  <c r="E372" i="1" s="1"/>
  <c r="G372" i="1" s="1"/>
  <c r="D373" i="1"/>
  <c r="E373" i="1" s="1"/>
  <c r="G373" i="1" s="1"/>
  <c r="H373" i="1" s="1"/>
  <c r="I373" i="1" s="1"/>
  <c r="K373" i="1" s="1"/>
  <c r="D374" i="1"/>
  <c r="E374" i="1" s="1"/>
  <c r="G374" i="1" s="1"/>
  <c r="H374" i="1" s="1"/>
  <c r="D381" i="1"/>
  <c r="E381" i="1" s="1"/>
  <c r="G381" i="1" s="1"/>
  <c r="D385" i="1"/>
  <c r="E385" i="1" s="1"/>
  <c r="G385" i="1" s="1"/>
  <c r="D387" i="1"/>
  <c r="E387" i="1" s="1"/>
  <c r="G387" i="1" s="1"/>
  <c r="D389" i="1"/>
  <c r="E389" i="1" s="1"/>
  <c r="G389" i="1" s="1"/>
  <c r="D391" i="1"/>
  <c r="E391" i="1" s="1"/>
  <c r="G391" i="1" s="1"/>
  <c r="D393" i="1"/>
  <c r="E393" i="1" s="1"/>
  <c r="G393" i="1" s="1"/>
  <c r="H393" i="1" s="1"/>
  <c r="D395" i="1"/>
  <c r="E395" i="1" s="1"/>
  <c r="G395" i="1" s="1"/>
  <c r="H395" i="1" s="1"/>
  <c r="D397" i="1"/>
  <c r="E397" i="1" s="1"/>
  <c r="G397" i="1" s="1"/>
  <c r="H397" i="1" s="1"/>
  <c r="D399" i="1"/>
  <c r="E399" i="1" s="1"/>
  <c r="G399" i="1" s="1"/>
  <c r="D463" i="1"/>
  <c r="E463" i="1" s="1"/>
  <c r="G463" i="1" s="1"/>
  <c r="D464" i="1"/>
  <c r="E464" i="1" s="1"/>
  <c r="D465" i="1"/>
  <c r="E465" i="1" s="1"/>
  <c r="G465" i="1" s="1"/>
  <c r="D466" i="1"/>
  <c r="E466" i="1" s="1"/>
  <c r="G466" i="1" s="1"/>
  <c r="H466" i="1" s="1"/>
  <c r="D467" i="1"/>
  <c r="E467" i="1" s="1"/>
  <c r="G467" i="1" s="1"/>
  <c r="D468" i="1"/>
  <c r="E468" i="1" s="1"/>
  <c r="G468" i="1" s="1"/>
  <c r="H468" i="1" s="1"/>
  <c r="D469" i="1"/>
  <c r="E469" i="1" s="1"/>
  <c r="G469" i="1" s="1"/>
  <c r="D470" i="1"/>
  <c r="E470" i="1" s="1"/>
  <c r="G470" i="1" s="1"/>
  <c r="H470" i="1" s="1"/>
  <c r="D471" i="1"/>
  <c r="E471" i="1" s="1"/>
  <c r="G471" i="1" s="1"/>
  <c r="D473" i="1"/>
  <c r="E473" i="1" s="1"/>
  <c r="G473" i="1" s="1"/>
  <c r="H473" i="1" s="1"/>
  <c r="D474" i="1"/>
  <c r="E474" i="1" s="1"/>
  <c r="G474" i="1" s="1"/>
  <c r="D475" i="1"/>
  <c r="E475" i="1" s="1"/>
  <c r="G475" i="1" s="1"/>
  <c r="H475" i="1" s="1"/>
  <c r="D476" i="1"/>
  <c r="E476" i="1" s="1"/>
  <c r="G476" i="1" s="1"/>
  <c r="D479" i="1"/>
  <c r="E479" i="1" s="1"/>
  <c r="G479" i="1" s="1"/>
  <c r="D480" i="1"/>
  <c r="E480" i="1" s="1"/>
  <c r="G480" i="1" s="1"/>
  <c r="H480" i="1" s="1"/>
  <c r="E484" i="1"/>
  <c r="G485" i="1"/>
  <c r="E486" i="1"/>
  <c r="G486" i="1" s="1"/>
  <c r="H486" i="1" s="1"/>
  <c r="D489" i="1"/>
  <c r="E489" i="1" s="1"/>
  <c r="G489" i="1" s="1"/>
  <c r="H489" i="1" s="1"/>
  <c r="D490" i="1"/>
  <c r="E490" i="1" s="1"/>
  <c r="G490" i="1" s="1"/>
  <c r="D491" i="1"/>
  <c r="E491" i="1" s="1"/>
  <c r="G491" i="1" s="1"/>
  <c r="H491" i="1" s="1"/>
  <c r="D494" i="1"/>
  <c r="E494" i="1" s="1"/>
  <c r="G494" i="1" s="1"/>
  <c r="E495" i="1"/>
  <c r="E497" i="1"/>
  <c r="G497" i="1" s="1"/>
  <c r="E498" i="1"/>
  <c r="E499" i="1"/>
  <c r="G499" i="1" s="1"/>
  <c r="E500" i="1"/>
  <c r="E501" i="1"/>
  <c r="G501" i="1" s="1"/>
  <c r="D504" i="1"/>
  <c r="E504" i="1" s="1"/>
  <c r="G504" i="1" s="1"/>
  <c r="D506" i="1"/>
  <c r="E506" i="1" s="1"/>
  <c r="G506" i="1" s="1"/>
  <c r="G498" i="1" l="1"/>
  <c r="H498" i="1" s="1"/>
  <c r="I498" i="1" s="1"/>
  <c r="K498" i="1" s="1"/>
  <c r="G500" i="1"/>
  <c r="H500" i="1" s="1"/>
  <c r="I500" i="1" s="1"/>
  <c r="K500" i="1" s="1"/>
  <c r="G495" i="1"/>
  <c r="H495" i="1" s="1"/>
  <c r="I495" i="1" s="1"/>
  <c r="K495" i="1" s="1"/>
  <c r="G484" i="1"/>
  <c r="H484" i="1" s="1"/>
  <c r="I484" i="1" s="1"/>
  <c r="K484" i="1" s="1"/>
  <c r="G464" i="1"/>
  <c r="H464" i="1" s="1"/>
  <c r="I464" i="1" s="1"/>
  <c r="K464" i="1" s="1"/>
  <c r="H474" i="1"/>
  <c r="I474" i="1" s="1"/>
  <c r="K474" i="1" s="1"/>
  <c r="H469" i="1"/>
  <c r="I469" i="1" s="1"/>
  <c r="K469" i="1" s="1"/>
  <c r="H465" i="1"/>
  <c r="I465" i="1" s="1"/>
  <c r="K465" i="1" s="1"/>
  <c r="M465" i="1" s="1"/>
  <c r="O465" i="1" s="1"/>
  <c r="I475" i="1"/>
  <c r="K475" i="1" s="1"/>
  <c r="I470" i="1"/>
  <c r="K470" i="1" s="1"/>
  <c r="M470" i="1" s="1"/>
  <c r="O470" i="1" s="1"/>
  <c r="I393" i="1"/>
  <c r="K393" i="1" s="1"/>
  <c r="M393" i="1" s="1"/>
  <c r="N393" i="1" s="1"/>
  <c r="I466" i="1"/>
  <c r="K466" i="1" s="1"/>
  <c r="M466" i="1" s="1"/>
  <c r="O466" i="1" s="1"/>
  <c r="H476" i="1"/>
  <c r="I476" i="1" s="1"/>
  <c r="K476" i="1" s="1"/>
  <c r="H467" i="1"/>
  <c r="I467" i="1" s="1"/>
  <c r="K467" i="1" s="1"/>
  <c r="H463" i="1"/>
  <c r="I463" i="1" s="1"/>
  <c r="K463" i="1" s="1"/>
  <c r="H471" i="1"/>
  <c r="I471" i="1" s="1"/>
  <c r="K471" i="1" s="1"/>
  <c r="M373" i="1"/>
  <c r="O373" i="1" s="1"/>
  <c r="H381" i="1"/>
  <c r="I381" i="1" s="1"/>
  <c r="K381" i="1" s="1"/>
  <c r="H370" i="1"/>
  <c r="I370" i="1" s="1"/>
  <c r="K370" i="1" s="1"/>
  <c r="H391" i="1"/>
  <c r="I391" i="1" s="1"/>
  <c r="K391" i="1" s="1"/>
  <c r="H399" i="1"/>
  <c r="I399" i="1" s="1"/>
  <c r="K399" i="1" s="1"/>
  <c r="I395" i="1"/>
  <c r="K395" i="1" s="1"/>
  <c r="H372" i="1"/>
  <c r="I372" i="1" s="1"/>
  <c r="K372" i="1" s="1"/>
  <c r="I473" i="1"/>
  <c r="K473" i="1" s="1"/>
  <c r="I468" i="1"/>
  <c r="K468" i="1" s="1"/>
  <c r="H387" i="1"/>
  <c r="I387" i="1" s="1"/>
  <c r="K387" i="1" s="1"/>
  <c r="M371" i="1"/>
  <c r="O371" i="1" s="1"/>
  <c r="H385" i="1"/>
  <c r="I385" i="1" s="1"/>
  <c r="K385" i="1" s="1"/>
  <c r="I374" i="1"/>
  <c r="K374" i="1" s="1"/>
  <c r="I397" i="1"/>
  <c r="K397" i="1" s="1"/>
  <c r="H389" i="1"/>
  <c r="I389" i="1" s="1"/>
  <c r="K389" i="1" s="1"/>
  <c r="H504" i="1"/>
  <c r="I504" i="1" s="1"/>
  <c r="K504" i="1" s="1"/>
  <c r="M504" i="1" s="1"/>
  <c r="H506" i="1"/>
  <c r="I506" i="1" s="1"/>
  <c r="K506" i="1" s="1"/>
  <c r="H490" i="1"/>
  <c r="I490" i="1" s="1"/>
  <c r="K490" i="1" s="1"/>
  <c r="H497" i="1"/>
  <c r="H485" i="1"/>
  <c r="I485" i="1" s="1"/>
  <c r="K485" i="1" s="1"/>
  <c r="H499" i="1"/>
  <c r="H501" i="1"/>
  <c r="H494" i="1"/>
  <c r="I494" i="1" s="1"/>
  <c r="K494" i="1" s="1"/>
  <c r="I480" i="1"/>
  <c r="K480" i="1" s="1"/>
  <c r="I491" i="1"/>
  <c r="K491" i="1" s="1"/>
  <c r="I489" i="1"/>
  <c r="K489" i="1" s="1"/>
  <c r="I486" i="1"/>
  <c r="K486" i="1" s="1"/>
  <c r="H479" i="1"/>
  <c r="I479" i="1" s="1"/>
  <c r="K479" i="1" s="1"/>
  <c r="H483" i="1"/>
  <c r="I483" i="1" s="1"/>
  <c r="K483" i="1" s="1"/>
  <c r="I501" i="1" l="1"/>
  <c r="K501" i="1" s="1"/>
  <c r="M501" i="1" s="1"/>
  <c r="N501" i="1" s="1"/>
  <c r="I497" i="1"/>
  <c r="K497" i="1" s="1"/>
  <c r="M497" i="1" s="1"/>
  <c r="N497" i="1" s="1"/>
  <c r="I499" i="1"/>
  <c r="K499" i="1" s="1"/>
  <c r="M499" i="1" s="1"/>
  <c r="N499" i="1" s="1"/>
  <c r="M498" i="1"/>
  <c r="N498" i="1" s="1"/>
  <c r="M500" i="1"/>
  <c r="N500" i="1" s="1"/>
  <c r="O393" i="1"/>
  <c r="P393" i="1" s="1"/>
  <c r="R393" i="1" s="1"/>
  <c r="S393" i="1" s="1"/>
  <c r="N371" i="1"/>
  <c r="P371" i="1" s="1"/>
  <c r="R371" i="1" s="1"/>
  <c r="S371" i="1" s="1"/>
  <c r="N466" i="1"/>
  <c r="P466" i="1" s="1"/>
  <c r="R466" i="1" s="1"/>
  <c r="S466" i="1" s="1"/>
  <c r="M469" i="1"/>
  <c r="N469" i="1" s="1"/>
  <c r="M474" i="1"/>
  <c r="N474" i="1" s="1"/>
  <c r="N373" i="1"/>
  <c r="P373" i="1" s="1"/>
  <c r="R373" i="1" s="1"/>
  <c r="S373" i="1" s="1"/>
  <c r="M475" i="1"/>
  <c r="N475" i="1" s="1"/>
  <c r="N470" i="1"/>
  <c r="P470" i="1" s="1"/>
  <c r="R470" i="1" s="1"/>
  <c r="S470" i="1" s="1"/>
  <c r="N465" i="1"/>
  <c r="P465" i="1" s="1"/>
  <c r="R465" i="1" s="1"/>
  <c r="S465" i="1" s="1"/>
  <c r="M463" i="1"/>
  <c r="O463" i="1" s="1"/>
  <c r="M381" i="1"/>
  <c r="O381" i="1" s="1"/>
  <c r="M471" i="1"/>
  <c r="N471" i="1" s="1"/>
  <c r="M387" i="1"/>
  <c r="O387" i="1" s="1"/>
  <c r="M467" i="1"/>
  <c r="N467" i="1" s="1"/>
  <c r="M391" i="1"/>
  <c r="N391" i="1" s="1"/>
  <c r="M476" i="1"/>
  <c r="N476" i="1" s="1"/>
  <c r="M370" i="1"/>
  <c r="N370" i="1" s="1"/>
  <c r="M468" i="1"/>
  <c r="O468" i="1" s="1"/>
  <c r="M473" i="1"/>
  <c r="N473" i="1" s="1"/>
  <c r="M399" i="1"/>
  <c r="N399" i="1" s="1"/>
  <c r="M374" i="1"/>
  <c r="O374" i="1" s="1"/>
  <c r="M385" i="1"/>
  <c r="N385" i="1" s="1"/>
  <c r="M464" i="1"/>
  <c r="O464" i="1" s="1"/>
  <c r="M372" i="1"/>
  <c r="N372" i="1" s="1"/>
  <c r="M389" i="1"/>
  <c r="N389" i="1" s="1"/>
  <c r="M397" i="1"/>
  <c r="O397" i="1" s="1"/>
  <c r="M395" i="1"/>
  <c r="N395" i="1" s="1"/>
  <c r="N504" i="1"/>
  <c r="O504" i="1" s="1"/>
  <c r="P504" i="1" s="1"/>
  <c r="R504" i="1" s="1"/>
  <c r="S504" i="1" s="1"/>
  <c r="M494" i="1"/>
  <c r="N494" i="1" s="1"/>
  <c r="M483" i="1"/>
  <c r="O483" i="1" s="1"/>
  <c r="M484" i="1"/>
  <c r="N484" i="1" s="1"/>
  <c r="M480" i="1"/>
  <c r="N480" i="1" s="1"/>
  <c r="M479" i="1"/>
  <c r="N479" i="1" s="1"/>
  <c r="M486" i="1"/>
  <c r="O486" i="1" s="1"/>
  <c r="M485" i="1"/>
  <c r="N485" i="1" s="1"/>
  <c r="M490" i="1"/>
  <c r="O490" i="1" s="1"/>
  <c r="M489" i="1"/>
  <c r="N489" i="1" s="1"/>
  <c r="M491" i="1"/>
  <c r="N491" i="1" s="1"/>
  <c r="M506" i="1"/>
  <c r="N506" i="1" s="1"/>
  <c r="M495" i="1"/>
  <c r="N495" i="1" s="1"/>
  <c r="O501" i="1" l="1"/>
  <c r="P501" i="1" s="1"/>
  <c r="R501" i="1" s="1"/>
  <c r="S501" i="1" s="1"/>
  <c r="O499" i="1"/>
  <c r="P499" i="1" s="1"/>
  <c r="R499" i="1" s="1"/>
  <c r="S499" i="1" s="1"/>
  <c r="O500" i="1"/>
  <c r="P500" i="1" s="1"/>
  <c r="R500" i="1" s="1"/>
  <c r="S500" i="1" s="1"/>
  <c r="O497" i="1"/>
  <c r="P497" i="1" s="1"/>
  <c r="R497" i="1" s="1"/>
  <c r="S497" i="1" s="1"/>
  <c r="O498" i="1"/>
  <c r="P498" i="1" s="1"/>
  <c r="R498" i="1" s="1"/>
  <c r="S498" i="1" s="1"/>
  <c r="O370" i="1"/>
  <c r="P370" i="1" s="1"/>
  <c r="R370" i="1" s="1"/>
  <c r="S370" i="1" s="1"/>
  <c r="O476" i="1"/>
  <c r="P476" i="1" s="1"/>
  <c r="R476" i="1" s="1"/>
  <c r="S476" i="1" s="1"/>
  <c r="N374" i="1"/>
  <c r="P374" i="1" s="1"/>
  <c r="R374" i="1" s="1"/>
  <c r="S374" i="1" s="1"/>
  <c r="N387" i="1"/>
  <c r="P387" i="1" s="1"/>
  <c r="R387" i="1" s="1"/>
  <c r="O469" i="1"/>
  <c r="P469" i="1" s="1"/>
  <c r="R469" i="1" s="1"/>
  <c r="S469" i="1" s="1"/>
  <c r="O471" i="1"/>
  <c r="P471" i="1" s="1"/>
  <c r="R471" i="1" s="1"/>
  <c r="S471" i="1" s="1"/>
  <c r="O474" i="1"/>
  <c r="P474" i="1" s="1"/>
  <c r="R474" i="1" s="1"/>
  <c r="S474" i="1" s="1"/>
  <c r="N381" i="1"/>
  <c r="P381" i="1" s="1"/>
  <c r="R381" i="1" s="1"/>
  <c r="O372" i="1"/>
  <c r="P372" i="1" s="1"/>
  <c r="R372" i="1" s="1"/>
  <c r="S372" i="1" s="1"/>
  <c r="O475" i="1"/>
  <c r="P475" i="1" s="1"/>
  <c r="R475" i="1" s="1"/>
  <c r="S475" i="1" s="1"/>
  <c r="N463" i="1"/>
  <c r="P463" i="1" s="1"/>
  <c r="R463" i="1" s="1"/>
  <c r="S463" i="1" s="1"/>
  <c r="N468" i="1"/>
  <c r="P468" i="1" s="1"/>
  <c r="R468" i="1" s="1"/>
  <c r="S468" i="1" s="1"/>
  <c r="O467" i="1"/>
  <c r="P467" i="1" s="1"/>
  <c r="R467" i="1" s="1"/>
  <c r="S467" i="1" s="1"/>
  <c r="N397" i="1"/>
  <c r="P397" i="1" s="1"/>
  <c r="O385" i="1"/>
  <c r="P385" i="1" s="1"/>
  <c r="R385" i="1" s="1"/>
  <c r="S385" i="1" s="1"/>
  <c r="O473" i="1"/>
  <c r="P473" i="1" s="1"/>
  <c r="R473" i="1" s="1"/>
  <c r="S473" i="1" s="1"/>
  <c r="O389" i="1"/>
  <c r="P389" i="1" s="1"/>
  <c r="R389" i="1" s="1"/>
  <c r="S389" i="1" s="1"/>
  <c r="N464" i="1"/>
  <c r="P464" i="1" s="1"/>
  <c r="R464" i="1" s="1"/>
  <c r="S464" i="1" s="1"/>
  <c r="O395" i="1"/>
  <c r="P395" i="1" s="1"/>
  <c r="R395" i="1" s="1"/>
  <c r="S395" i="1" s="1"/>
  <c r="O399" i="1"/>
  <c r="P399" i="1" s="1"/>
  <c r="R399" i="1" s="1"/>
  <c r="O391" i="1"/>
  <c r="P391" i="1" s="1"/>
  <c r="R391" i="1" s="1"/>
  <c r="S391" i="1" s="1"/>
  <c r="O480" i="1"/>
  <c r="P480" i="1" s="1"/>
  <c r="R480" i="1" s="1"/>
  <c r="S480" i="1" s="1"/>
  <c r="N483" i="1"/>
  <c r="P483" i="1" s="1"/>
  <c r="R483" i="1" s="1"/>
  <c r="S483" i="1" s="1"/>
  <c r="N486" i="1"/>
  <c r="P486" i="1" s="1"/>
  <c r="R486" i="1" s="1"/>
  <c r="S486" i="1" s="1"/>
  <c r="O491" i="1"/>
  <c r="P491" i="1" s="1"/>
  <c r="R491" i="1" s="1"/>
  <c r="S491" i="1" s="1"/>
  <c r="N490" i="1"/>
  <c r="P490" i="1" s="1"/>
  <c r="R490" i="1" s="1"/>
  <c r="S490" i="1" s="1"/>
  <c r="O489" i="1"/>
  <c r="P489" i="1" s="1"/>
  <c r="R489" i="1" s="1"/>
  <c r="S489" i="1" s="1"/>
  <c r="O495" i="1"/>
  <c r="P495" i="1" s="1"/>
  <c r="R495" i="1" s="1"/>
  <c r="S495" i="1" s="1"/>
  <c r="O506" i="1"/>
  <c r="P506" i="1" s="1"/>
  <c r="R506" i="1" s="1"/>
  <c r="S506" i="1" s="1"/>
  <c r="O494" i="1"/>
  <c r="P494" i="1" s="1"/>
  <c r="R494" i="1" s="1"/>
  <c r="S494" i="1" s="1"/>
  <c r="O484" i="1"/>
  <c r="P484" i="1" s="1"/>
  <c r="R484" i="1" s="1"/>
  <c r="S484" i="1" s="1"/>
  <c r="O479" i="1"/>
  <c r="P479" i="1" s="1"/>
  <c r="R479" i="1" s="1"/>
  <c r="S479" i="1" s="1"/>
  <c r="O485" i="1"/>
  <c r="P485" i="1" s="1"/>
  <c r="R485" i="1" s="1"/>
  <c r="S485" i="1" s="1"/>
  <c r="D511" i="1"/>
  <c r="E511" i="1" s="1"/>
  <c r="G511" i="1" s="1"/>
  <c r="H511" i="1" l="1"/>
  <c r="I511" i="1" s="1"/>
  <c r="K511" i="1" s="1"/>
  <c r="M511" i="1" l="1"/>
  <c r="N511" i="1" s="1"/>
  <c r="O511" i="1" l="1"/>
  <c r="P511" i="1" s="1"/>
  <c r="R511" i="1" s="1"/>
  <c r="S511" i="1" s="1"/>
  <c r="D523" i="1" l="1"/>
  <c r="E523" i="1" s="1"/>
  <c r="G523" i="1" s="1"/>
  <c r="D524" i="1"/>
  <c r="E524" i="1" s="1"/>
  <c r="G524" i="1" s="1"/>
  <c r="D526" i="1"/>
  <c r="E526" i="1" s="1"/>
  <c r="G526" i="1" s="1"/>
  <c r="D527" i="1"/>
  <c r="E527" i="1" s="1"/>
  <c r="G527" i="1" s="1"/>
  <c r="D528" i="1"/>
  <c r="E528" i="1" s="1"/>
  <c r="G528" i="1" s="1"/>
  <c r="D529" i="1"/>
  <c r="E529" i="1" s="1"/>
  <c r="G529" i="1" s="1"/>
  <c r="H528" i="1" l="1"/>
  <c r="I528" i="1" s="1"/>
  <c r="K528" i="1" s="1"/>
  <c r="H526" i="1"/>
  <c r="I526" i="1" s="1"/>
  <c r="K526" i="1" s="1"/>
  <c r="H527" i="1"/>
  <c r="I527" i="1" s="1"/>
  <c r="K527" i="1" s="1"/>
  <c r="H529" i="1"/>
  <c r="I529" i="1" s="1"/>
  <c r="K529" i="1" s="1"/>
  <c r="H524" i="1"/>
  <c r="I524" i="1" s="1"/>
  <c r="K524" i="1" s="1"/>
  <c r="H523" i="1"/>
  <c r="I523" i="1" s="1"/>
  <c r="K523" i="1" s="1"/>
  <c r="M523" i="1" l="1"/>
  <c r="N523" i="1" s="1"/>
  <c r="M524" i="1"/>
  <c r="N524" i="1" s="1"/>
  <c r="M529" i="1"/>
  <c r="N529" i="1" s="1"/>
  <c r="M527" i="1"/>
  <c r="N527" i="1" s="1"/>
  <c r="M526" i="1"/>
  <c r="N526" i="1" s="1"/>
  <c r="M528" i="1"/>
  <c r="N528" i="1" s="1"/>
  <c r="O528" i="1" s="1"/>
  <c r="P528" i="1" l="1"/>
  <c r="R528" i="1" s="1"/>
  <c r="S528" i="1" s="1"/>
  <c r="O529" i="1"/>
  <c r="P529" i="1" s="1"/>
  <c r="R529" i="1" s="1"/>
  <c r="S529" i="1" s="1"/>
  <c r="O526" i="1"/>
  <c r="P526" i="1" s="1"/>
  <c r="R526" i="1" s="1"/>
  <c r="S526" i="1" s="1"/>
  <c r="O527" i="1"/>
  <c r="P527" i="1" s="1"/>
  <c r="R527" i="1" s="1"/>
  <c r="S527" i="1" s="1"/>
  <c r="O523" i="1"/>
  <c r="P523" i="1" s="1"/>
  <c r="R523" i="1" s="1"/>
  <c r="S523" i="1" s="1"/>
  <c r="O524" i="1"/>
  <c r="P524" i="1" s="1"/>
  <c r="R524" i="1" s="1"/>
  <c r="S524" i="1" s="1"/>
  <c r="D519" i="1" l="1"/>
  <c r="E519" i="1" s="1"/>
  <c r="G519" i="1" s="1"/>
  <c r="H519" i="1" l="1"/>
  <c r="I519" i="1" s="1"/>
  <c r="M519" i="1" l="1"/>
  <c r="N519" i="1" s="1"/>
  <c r="O519" i="1" s="1"/>
  <c r="P519" i="1" s="1"/>
  <c r="R519" i="1" s="1"/>
  <c r="S519" i="1" s="1"/>
  <c r="D518" i="1" l="1"/>
  <c r="E518" i="1" s="1"/>
  <c r="G518" i="1" s="1"/>
  <c r="D532" i="1"/>
  <c r="E532" i="1" s="1"/>
  <c r="G532" i="1" s="1"/>
  <c r="D533" i="1"/>
  <c r="E533" i="1" s="1"/>
  <c r="G533" i="1" s="1"/>
  <c r="D534" i="1"/>
  <c r="E534" i="1" s="1"/>
  <c r="G534" i="1" s="1"/>
  <c r="D535" i="1"/>
  <c r="E535" i="1" s="1"/>
  <c r="G535" i="1" s="1"/>
  <c r="D536" i="1"/>
  <c r="E536" i="1" s="1"/>
  <c r="G536" i="1" s="1"/>
  <c r="D537" i="1"/>
  <c r="E537" i="1" s="1"/>
  <c r="G537" i="1" s="1"/>
  <c r="D538" i="1"/>
  <c r="E538" i="1" s="1"/>
  <c r="G538" i="1" s="1"/>
  <c r="H538" i="1" s="1"/>
  <c r="D539" i="1"/>
  <c r="E539" i="1" s="1"/>
  <c r="G539" i="1" s="1"/>
  <c r="D540" i="1"/>
  <c r="E540" i="1" s="1"/>
  <c r="G540" i="1" s="1"/>
  <c r="D541" i="1"/>
  <c r="E541" i="1" s="1"/>
  <c r="G541" i="1" s="1"/>
  <c r="D531" i="1"/>
  <c r="E531" i="1" s="1"/>
  <c r="G531" i="1" s="1"/>
  <c r="D507" i="1"/>
  <c r="H518" i="1" l="1"/>
  <c r="I518" i="1" s="1"/>
  <c r="H534" i="1"/>
  <c r="I534" i="1" s="1"/>
  <c r="K534" i="1" s="1"/>
  <c r="H532" i="1"/>
  <c r="I532" i="1" s="1"/>
  <c r="K532" i="1" s="1"/>
  <c r="H535" i="1"/>
  <c r="I535" i="1" s="1"/>
  <c r="K535" i="1" s="1"/>
  <c r="H537" i="1"/>
  <c r="I537" i="1" s="1"/>
  <c r="K537" i="1" s="1"/>
  <c r="H540" i="1"/>
  <c r="I540" i="1" s="1"/>
  <c r="K540" i="1" s="1"/>
  <c r="H531" i="1"/>
  <c r="I531" i="1" s="1"/>
  <c r="K531" i="1" s="1"/>
  <c r="H541" i="1"/>
  <c r="I541" i="1" s="1"/>
  <c r="K541" i="1" s="1"/>
  <c r="H533" i="1"/>
  <c r="I533" i="1" s="1"/>
  <c r="K533" i="1" s="1"/>
  <c r="H539" i="1"/>
  <c r="I539" i="1" s="1"/>
  <c r="K539" i="1" s="1"/>
  <c r="I538" i="1"/>
  <c r="K538" i="1" s="1"/>
  <c r="H536" i="1"/>
  <c r="I536" i="1" s="1"/>
  <c r="K536" i="1" s="1"/>
  <c r="M518" i="1" l="1"/>
  <c r="N518" i="1" s="1"/>
  <c r="O518" i="1" s="1"/>
  <c r="P518" i="1" s="1"/>
  <c r="R518" i="1" s="1"/>
  <c r="S518" i="1" s="1"/>
  <c r="M539" i="1"/>
  <c r="N539" i="1" s="1"/>
  <c r="M537" i="1"/>
  <c r="N537" i="1" s="1"/>
  <c r="M531" i="1"/>
  <c r="N531" i="1" s="1"/>
  <c r="M541" i="1"/>
  <c r="N541" i="1" s="1"/>
  <c r="M536" i="1"/>
  <c r="N536" i="1" s="1"/>
  <c r="M540" i="1"/>
  <c r="N540" i="1" s="1"/>
  <c r="M538" i="1"/>
  <c r="N538" i="1" s="1"/>
  <c r="M535" i="1"/>
  <c r="N535" i="1" s="1"/>
  <c r="M532" i="1"/>
  <c r="N532" i="1" s="1"/>
  <c r="M533" i="1"/>
  <c r="N533" i="1" s="1"/>
  <c r="M534" i="1"/>
  <c r="N534" i="1" s="1"/>
  <c r="D515" i="1"/>
  <c r="D514" i="1"/>
  <c r="E514" i="1" s="1"/>
  <c r="G514" i="1" s="1"/>
  <c r="E515" i="1" l="1"/>
  <c r="G515" i="1" s="1"/>
  <c r="I515" i="1" s="1"/>
  <c r="K515" i="1" s="1"/>
  <c r="O534" i="1"/>
  <c r="P534" i="1" s="1"/>
  <c r="R534" i="1" s="1"/>
  <c r="S534" i="1" s="1"/>
  <c r="O536" i="1"/>
  <c r="P536" i="1" s="1"/>
  <c r="R536" i="1" s="1"/>
  <c r="S536" i="1" s="1"/>
  <c r="O537" i="1"/>
  <c r="P537" i="1" s="1"/>
  <c r="R537" i="1" s="1"/>
  <c r="S537" i="1" s="1"/>
  <c r="O540" i="1"/>
  <c r="P540" i="1" s="1"/>
  <c r="R540" i="1" s="1"/>
  <c r="S540" i="1" s="1"/>
  <c r="O532" i="1"/>
  <c r="P532" i="1" s="1"/>
  <c r="R532" i="1" s="1"/>
  <c r="S532" i="1" s="1"/>
  <c r="O535" i="1"/>
  <c r="P535" i="1" s="1"/>
  <c r="R535" i="1" s="1"/>
  <c r="S535" i="1" s="1"/>
  <c r="O541" i="1"/>
  <c r="P541" i="1" s="1"/>
  <c r="R541" i="1" s="1"/>
  <c r="S541" i="1" s="1"/>
  <c r="O538" i="1"/>
  <c r="P538" i="1" s="1"/>
  <c r="R538" i="1" s="1"/>
  <c r="S538" i="1" s="1"/>
  <c r="O531" i="1"/>
  <c r="P531" i="1" s="1"/>
  <c r="R531" i="1" s="1"/>
  <c r="S531" i="1" s="1"/>
  <c r="O533" i="1"/>
  <c r="P533" i="1" s="1"/>
  <c r="R533" i="1" s="1"/>
  <c r="S533" i="1" s="1"/>
  <c r="O539" i="1"/>
  <c r="P539" i="1" s="1"/>
  <c r="R539" i="1" s="1"/>
  <c r="S539" i="1" s="1"/>
  <c r="H514" i="1"/>
  <c r="I514" i="1" s="1"/>
  <c r="K514" i="1" s="1"/>
  <c r="M515" i="1" l="1"/>
  <c r="N515" i="1" s="1"/>
  <c r="M514" i="1"/>
  <c r="N514" i="1" s="1"/>
  <c r="O515" i="1" l="1"/>
  <c r="P515" i="1" s="1"/>
  <c r="R515" i="1" s="1"/>
  <c r="S515" i="1" s="1"/>
  <c r="O514" i="1"/>
  <c r="P514" i="1" s="1"/>
  <c r="R514" i="1" s="1"/>
  <c r="S514" i="1" s="1"/>
  <c r="E507" i="1" l="1"/>
  <c r="G507" i="1" s="1"/>
  <c r="H507" i="1" l="1"/>
  <c r="I507" i="1" s="1"/>
  <c r="K507" i="1" s="1"/>
  <c r="M507" i="1" l="1"/>
  <c r="N507" i="1" s="1"/>
  <c r="O507" i="1" l="1"/>
  <c r="P507" i="1" s="1"/>
  <c r="R507" i="1" s="1"/>
  <c r="S507" i="1" s="1"/>
  <c r="D509" i="1" l="1"/>
  <c r="E509" i="1" s="1"/>
  <c r="G509" i="1" s="1"/>
  <c r="H509" i="1" l="1"/>
  <c r="I509" i="1" s="1"/>
  <c r="K509" i="1" s="1"/>
  <c r="D508" i="1"/>
  <c r="E508" i="1" s="1"/>
  <c r="G508" i="1" s="1"/>
  <c r="M509" i="1" l="1"/>
  <c r="N509" i="1" s="1"/>
  <c r="H508" i="1"/>
  <c r="I508" i="1" s="1"/>
  <c r="K508" i="1" s="1"/>
  <c r="O509" i="1" l="1"/>
  <c r="P509" i="1" s="1"/>
  <c r="M508" i="1"/>
  <c r="N508" i="1" s="1"/>
  <c r="R509" i="1" l="1"/>
  <c r="S509" i="1" s="1"/>
  <c r="O508" i="1"/>
  <c r="P508" i="1" s="1"/>
  <c r="R508" i="1" s="1"/>
  <c r="S508" i="1" s="1"/>
</calcChain>
</file>

<file path=xl/sharedStrings.xml><?xml version="1.0" encoding="utf-8"?>
<sst xmlns="http://schemas.openxmlformats.org/spreadsheetml/2006/main" count="1017" uniqueCount="480">
  <si>
    <t>Revenue List Price</t>
  </si>
  <si>
    <t>Wholesale before Markup</t>
  </si>
  <si>
    <t>Plus MU</t>
  </si>
  <si>
    <r>
      <rPr>
        <b/>
        <u/>
        <sz val="9"/>
        <color indexed="8"/>
        <rFont val="Calibri"/>
        <family val="2"/>
      </rPr>
      <t xml:space="preserve">Wholesale </t>
    </r>
    <r>
      <rPr>
        <b/>
        <sz val="9"/>
        <color indexed="8"/>
        <rFont val="Calibri"/>
        <family val="2"/>
      </rPr>
      <t xml:space="preserve">Min to Retailer </t>
    </r>
  </si>
  <si>
    <t>Retail Mark up 6%</t>
  </si>
  <si>
    <t>WS + Mark Up</t>
  </si>
  <si>
    <r>
      <rPr>
        <b/>
        <sz val="10"/>
        <color indexed="8"/>
        <rFont val="Calibri"/>
        <family val="2"/>
      </rPr>
      <t xml:space="preserve">RETAIL </t>
    </r>
    <r>
      <rPr>
        <b/>
        <sz val="9"/>
        <color indexed="8"/>
        <rFont val="Calibri"/>
        <family val="2"/>
      </rPr>
      <t xml:space="preserve">  Min price per carton     </t>
    </r>
  </si>
  <si>
    <r>
      <rPr>
        <b/>
        <sz val="11"/>
        <color indexed="8"/>
        <rFont val="Calibri"/>
        <family val="2"/>
      </rPr>
      <t xml:space="preserve">RETAIL </t>
    </r>
    <r>
      <rPr>
        <b/>
        <sz val="9"/>
        <color indexed="8"/>
        <rFont val="Calibri"/>
        <family val="2"/>
      </rPr>
      <t>Minimum      $ / Pack</t>
    </r>
  </si>
  <si>
    <t>10 Packs per Carton</t>
  </si>
  <si>
    <t>BENSON &amp; HEDGES KING SIZE</t>
  </si>
  <si>
    <t>KOOL</t>
  </si>
  <si>
    <t>WINSTON</t>
  </si>
  <si>
    <t>MAVERICK</t>
  </si>
  <si>
    <t>USA GOLD BRANDS</t>
  </si>
  <si>
    <t>SONOMA BRANDS</t>
  </si>
  <si>
    <t>MONTCLAIR BRANDS</t>
  </si>
  <si>
    <t>FORTUNA BRANDS</t>
  </si>
  <si>
    <t>ECHO BRANDS</t>
  </si>
  <si>
    <t>WAVE</t>
  </si>
  <si>
    <t>WINGS</t>
  </si>
  <si>
    <t>EXPORT 'A'</t>
  </si>
  <si>
    <t xml:space="preserve">CHEYENNE </t>
  </si>
  <si>
    <t>DECADE</t>
  </si>
  <si>
    <t>AURA</t>
  </si>
  <si>
    <t xml:space="preserve">NEW YORK CUT </t>
  </si>
  <si>
    <t>SALEM</t>
  </si>
  <si>
    <t>RAVE  BRANDS</t>
  </si>
  <si>
    <t>CLASSIC (ALL STYLES) (CUBE) 5 PACKS</t>
  </si>
  <si>
    <t>HAVANA OVALS (CUBE) 5PACKS</t>
  </si>
  <si>
    <t>CIGARETTELLOS (CUBE) 5 PACKS</t>
  </si>
  <si>
    <t>HINT MENTHOL (CUBE) 5 PACKS</t>
  </si>
  <si>
    <t>MCD (ALL STYLES) (CUBE) 5 PACKS</t>
  </si>
  <si>
    <t>BLACK &amp; GOLD (CUBE) 5 PACKS</t>
  </si>
  <si>
    <t>SENECA 120'S</t>
  </si>
  <si>
    <t>SMK FRIENDLY BRANDS</t>
  </si>
  <si>
    <t>CROWNS BRANDS</t>
  </si>
  <si>
    <t>USA</t>
  </si>
  <si>
    <t>COUTURE</t>
  </si>
  <si>
    <t>Less Trade Discount</t>
  </si>
  <si>
    <t>Wholesale Markup 3%</t>
  </si>
  <si>
    <t>Rebate Required to be passed on</t>
  </si>
  <si>
    <t xml:space="preserve">Less Trade Discount </t>
  </si>
  <si>
    <t xml:space="preserve">WHOLESALE Cost of doing business </t>
  </si>
  <si>
    <t xml:space="preserve">RETAIL Cost of doing business </t>
  </si>
  <si>
    <t>1ST CLASS</t>
  </si>
  <si>
    <t>SHIELD</t>
  </si>
  <si>
    <t>TRAFFIC</t>
  </si>
  <si>
    <t>ULTRA BUY</t>
  </si>
  <si>
    <t>WILDHORSE</t>
  </si>
  <si>
    <t>EDGEFIELD</t>
  </si>
  <si>
    <t>SMOKIN' JOES MARKET</t>
  </si>
  <si>
    <t>LA SET Rate $10.80/Cart</t>
  </si>
  <si>
    <t>CARNIVAL</t>
  </si>
  <si>
    <t>TIMELESS TIME</t>
  </si>
  <si>
    <t>SELECT</t>
  </si>
  <si>
    <t>SENECA</t>
  </si>
  <si>
    <t>BERLEY</t>
  </si>
  <si>
    <t>24/7</t>
  </si>
  <si>
    <t>THIS</t>
  </si>
  <si>
    <t>MANITOU</t>
  </si>
  <si>
    <t>BENSON &amp; HEDGES MENTHOL GREEN</t>
  </si>
  <si>
    <t>Brand 305</t>
  </si>
  <si>
    <t>Brand DTC</t>
  </si>
  <si>
    <t>CAMEL CLASSIC BLUE 99 BOX</t>
  </si>
  <si>
    <t xml:space="preserve">NATURAL AMERICAN SPIRIT MELLOW TASTE MENTHOL HP GREEN </t>
  </si>
  <si>
    <t>NATURAL AMERICAN SPIRIT FULL BODIED TASTE MENTHOL HP DARK GREEN</t>
  </si>
  <si>
    <t>NATURAL AMERICAN SPIRIT FULL BODIED TASTE ORGANIC HP TURQUOISE</t>
  </si>
  <si>
    <t>NATURAL AMERICAN SPIRIT TASTE ORGANIC HP GOLD</t>
  </si>
  <si>
    <t>JTI BRANDS</t>
  </si>
  <si>
    <t>DOSAL BRANDS</t>
  </si>
  <si>
    <t>SF Red King Size Box</t>
  </si>
  <si>
    <t>SF Blue King Size Box</t>
  </si>
  <si>
    <t>SF Gray King Size Box</t>
  </si>
  <si>
    <t>SF Menthol Dark Green King Size Box</t>
  </si>
  <si>
    <t>SF Menthol Pale Green King Size Box</t>
  </si>
  <si>
    <t>SF Red 100's Box</t>
  </si>
  <si>
    <t>SF Blue 100's Box</t>
  </si>
  <si>
    <t>SF Gray 100's Box</t>
  </si>
  <si>
    <t>SF Menthol Dark Green 100's Box</t>
  </si>
  <si>
    <t>SF Menthol Pale Green 100's Box</t>
  </si>
  <si>
    <t>SENECA BRANDS</t>
  </si>
  <si>
    <t>NATURAL AMERICAN SPIRIT ORGANIC SKY 6M</t>
  </si>
  <si>
    <t>PHILLIP MORRIS BRANDS</t>
  </si>
  <si>
    <t>GOLD CREST (Discontinued)</t>
  </si>
  <si>
    <t>US LEAF/PREMIER BRANDS</t>
  </si>
  <si>
    <t>LIGGETT VECTOR BRANDS</t>
  </si>
  <si>
    <t>VLN King Box</t>
  </si>
  <si>
    <t>VLN Menthol King Box</t>
  </si>
  <si>
    <t>Pinnacle Full Flavor 100s</t>
  </si>
  <si>
    <t>Pinnacle Full Flavor King</t>
  </si>
  <si>
    <t>Pinnacle Gold 100s</t>
  </si>
  <si>
    <t>Pinnacle Menthol 100s</t>
  </si>
  <si>
    <t>NASCO PRODUCTS - VLN, PINNACLE, AND SF BRANDS</t>
  </si>
  <si>
    <t>SF Non-Filter King Size Box Pack</t>
  </si>
  <si>
    <t>Updated 04.24.2023</t>
  </si>
  <si>
    <t>BASIC BLUE PACK KING BOX</t>
  </si>
  <si>
    <t>BASIC MENTHOL FILTER KING BOX</t>
  </si>
  <si>
    <t>BASIC GOLD PACK MENTHOL FILTER KING BOX</t>
  </si>
  <si>
    <t>BASIC GOLD PACK MENTHOL FILTER 100 BOX</t>
  </si>
  <si>
    <t>BASIC SILVER PACK MENTHOL FILTER KING BOX</t>
  </si>
  <si>
    <t>CHESTERFILED FILTER KING BOX</t>
  </si>
  <si>
    <t>CHESTERFIELD MENTHOL FILTER KING BOX</t>
  </si>
  <si>
    <t>CHESTERFIELD BLUE BOX FILTER KING</t>
  </si>
  <si>
    <t>CHESTERFIELD BLUE 100 BOX KING</t>
  </si>
  <si>
    <t>L&amp;M FILTER KING BOX</t>
  </si>
  <si>
    <t>L&amp;M BLUE PACK FILTER KING BOX</t>
  </si>
  <si>
    <t>L&amp;M TURKISH BLEND FILTER KING BOX</t>
  </si>
  <si>
    <t>L&amp;M TURKISH BLEND 100S FILTER BOX</t>
  </si>
  <si>
    <t>L&amp;M MENTHOL FILTER KING BOX</t>
  </si>
  <si>
    <t>L&amp;M BOLD MENTHOL FILTER KING BOX</t>
  </si>
  <si>
    <t>L&amp;M SIMPLE TOBACCO ORANGE FILTER KING BOX</t>
  </si>
  <si>
    <t>L&amp;M SIMPLE TOBACCO YELLOW FILTER KING BOX</t>
  </si>
  <si>
    <t>L&amp;M SIMPLE TOBACCO BLUE FILTER KING BOX</t>
  </si>
  <si>
    <t>L&amp;M SIMPLE TOBACCO GREEN FILTER KING BOX</t>
  </si>
  <si>
    <t>MERIT GOLD PACK FILTER KING BOX</t>
  </si>
  <si>
    <t>MERIT BLUE PACK FILTER KING BOX</t>
  </si>
  <si>
    <t>PARLIAMENT BLUE PACK FILTER LONG SIZE BOX</t>
  </si>
  <si>
    <t>PARLIAMENT WHITE PACK FILTER LONG SIZE BOX</t>
  </si>
  <si>
    <t>PARLIAMENT SILVER PACK FILTER LONG SIZE BOX</t>
  </si>
  <si>
    <t>PARLIAMENT GREEN PACK MENTHOL FILTER LONG SIZE BOX</t>
  </si>
  <si>
    <t>PARLIAMENT WHITE PACK MENTHOL FILTER LONG SIZE BOX</t>
  </si>
  <si>
    <t>PARLIAMENT SILVER PACK MENTHOL FILTER LONG SIZE BOX</t>
  </si>
  <si>
    <t>VIRGINIA SLIMS FILTER 100 BOX</t>
  </si>
  <si>
    <t>VIRGINIA SLIMS SUPERSLIMS FILTER BOX</t>
  </si>
  <si>
    <t>VIRGINIA SLIMS SUPERSLIMS MENTHOL FILTER BOX</t>
  </si>
  <si>
    <t xml:space="preserve">NATS ORIG FILTER KING BOX </t>
  </si>
  <si>
    <t>NATS YELLOW FILTER KING BOX</t>
  </si>
  <si>
    <t>NATS BLUE FILTER KING BOX</t>
  </si>
  <si>
    <t>NATS MENTHOL FILTER KING BOX</t>
  </si>
  <si>
    <t>EAGLE 20'S NON FILTER KINGS BOX</t>
  </si>
  <si>
    <t>EAGLE 20'S RED KINGS BOX</t>
  </si>
  <si>
    <t>EAGLE 20'S RED 100S BOX</t>
  </si>
  <si>
    <t>EAGLE 20'S BLUE KINGS BOX</t>
  </si>
  <si>
    <t>EAGLE 20'S BLUE 100S BOX</t>
  </si>
  <si>
    <t>EAGLE 20'S ORANGE KINGS BOX</t>
  </si>
  <si>
    <t>EAGLE 20'S ORANGE 100S BOX</t>
  </si>
  <si>
    <t>EAGLE 20'S MENTHOL GOLD KINGS BOX</t>
  </si>
  <si>
    <t>EAGLE 20'S MENTHOL GOLD 100S BOX</t>
  </si>
  <si>
    <t>EAGLE 20'S METHOL SILVER KINGS BOX</t>
  </si>
  <si>
    <t>EAGLE 20'S MENTHOL SILVER 100S BOX</t>
  </si>
  <si>
    <t>PYRAMID NON FILTER KINGS BOX</t>
  </si>
  <si>
    <t>PYRAMID RED KINGS BOX</t>
  </si>
  <si>
    <t>PYRAMID RED 100S BOX</t>
  </si>
  <si>
    <t>PYRAMID BLUE KINGS BOX</t>
  </si>
  <si>
    <t>PYRAMID BLUE 100S BOX</t>
  </si>
  <si>
    <t>PYRAMID ORANGE KINGS BOX</t>
  </si>
  <si>
    <t>PYRAMID ORANGE 100S BOX</t>
  </si>
  <si>
    <t>PYRAMID MENTHOL GOLD KINGS BOX</t>
  </si>
  <si>
    <t>PYRAMID MENTHOL GOLD 100S BOX</t>
  </si>
  <si>
    <t>PYRAMID MENTHOL SILVER KINGS BOX</t>
  </si>
  <si>
    <t>PYRAMID MENTHOL SILVER 100S BOX</t>
  </si>
  <si>
    <t>MONTEGO RED 100S BOX</t>
  </si>
  <si>
    <t>MONTEGO BLUE 100S BOX</t>
  </si>
  <si>
    <t>MONTEGO ORANGE 100S BOX</t>
  </si>
  <si>
    <t>MONTEGO MENTHOL GOLD 100S BOX</t>
  </si>
  <si>
    <t>MONTEGO MENTHOL SILVER 100S BOX</t>
  </si>
  <si>
    <t>MONTEGO RED KINGS BOX</t>
  </si>
  <si>
    <t>MONTEGO BLUE KINGS BOX</t>
  </si>
  <si>
    <t>MONTEGO MENTHOL GOLD KINGS BOX</t>
  </si>
  <si>
    <t>MONTEGO MENTHOL SILVER KINGS BOX</t>
  </si>
  <si>
    <t>EVE AMETHYST 120S BOX</t>
  </si>
  <si>
    <t>EVE MENTHOL EMERALD 120S BOX</t>
  </si>
  <si>
    <t>EVE SAPPHIRE 120S BOX</t>
  </si>
  <si>
    <t>EVE MENTHOL TURQUOISE 120S BOX</t>
  </si>
  <si>
    <t>LIGGETT SELECT NON FILTER KINGS BOX</t>
  </si>
  <si>
    <t>LIGGETT SELECT RED KINGS BOX</t>
  </si>
  <si>
    <t>LIGGETT SELECT RED 100S BOX</t>
  </si>
  <si>
    <t>LIGGETT SELECT BLUE KINGS BOX</t>
  </si>
  <si>
    <t>LIGGETT SELECT BLUE 100S BOX</t>
  </si>
  <si>
    <t>LIGGETT SELECT ORANGE 100S BOX</t>
  </si>
  <si>
    <t>LIGGETT SELECT MENTHOL GOLD KINGS BOX</t>
  </si>
  <si>
    <t>LIGGETT SELECT MENTHOL GOLD 100S BOX</t>
  </si>
  <si>
    <t>LIGGETT SELECT MENTHOL SILVER KINGS BOX</t>
  </si>
  <si>
    <t>LIGGETT SELECT MENTHOL SILVER 100S BOX</t>
  </si>
  <si>
    <t>GRAND PRIX NON FILTER KINGS BOX</t>
  </si>
  <si>
    <t>GRAND PRIX RED KINGS BOX</t>
  </si>
  <si>
    <t>GRAND PRIX RED 100S BOX</t>
  </si>
  <si>
    <t>GRAND PRIX BLUE KINGS BOX</t>
  </si>
  <si>
    <t>GRAND PRIX BLUE 100S BOX</t>
  </si>
  <si>
    <t>GRAND PRIX ORANGE 100S BOX</t>
  </si>
  <si>
    <t>GRAND PRIX MENTHOL GOLD KINGS BOX</t>
  </si>
  <si>
    <t>GRAND PRIX MENTHOL GOLD 100S BOX</t>
  </si>
  <si>
    <t>GRAND PRIX MENTHOL SILVER 100S BOX</t>
  </si>
  <si>
    <t>MARLBORO 72'S</t>
  </si>
  <si>
    <t>Updated 04.25.2023</t>
  </si>
  <si>
    <t>LD BY L. DUCAT</t>
  </si>
  <si>
    <t>MARLBORO BLACK NON MENTHOL FILTER BOX</t>
  </si>
  <si>
    <t>MARLBORO EDGE BOX</t>
  </si>
  <si>
    <t>ITG BRANDS</t>
  </si>
  <si>
    <t>MARLBORO GOLD LABEL BOX</t>
  </si>
  <si>
    <t>CHEYENNE INTERNATIONAL</t>
  </si>
  <si>
    <t>Updated  08.7.2023</t>
  </si>
  <si>
    <t>CAPRI MENTHOL INDIGO SUPER SLIM 100 BOX</t>
  </si>
  <si>
    <t>CAPRI MENTHOL INDIGO SUPER SLIM 120 BOX</t>
  </si>
  <si>
    <t>CAPRI MENTHOL JADE SUPER SLIM 100 BOX</t>
  </si>
  <si>
    <t>GPC CLASSIC GOLD 100 BOX</t>
  </si>
  <si>
    <t>GPC CLASSIC RED 100 BOX</t>
  </si>
  <si>
    <t>GPC CLASSIC SILVER 100 BOX</t>
  </si>
  <si>
    <t>LUCKY STRIKE MENTHOL 100 BOX</t>
  </si>
  <si>
    <t>LUCKY STRIKE MENTHOL SILVER 100 BOX</t>
  </si>
  <si>
    <t>NEWPORT MENTHOL 100 BOX</t>
  </si>
  <si>
    <t>NEWPORT MENTHOL 100 SOFT PACK</t>
  </si>
  <si>
    <t>NEWPORT MENTHOL BLUE 100 BOX</t>
  </si>
  <si>
    <t>NEWPORT MENTHOL GOLD 100 BOX</t>
  </si>
  <si>
    <t>NEWPORT MENTHOL KING BOX</t>
  </si>
  <si>
    <t>NEWPORT MENTHOL KING SOFT PACK</t>
  </si>
  <si>
    <t>NEWPORT NON-MENTHOL 100 BOX</t>
  </si>
  <si>
    <t>OLD GOLD FILTER 100 BOX</t>
  </si>
  <si>
    <t>OLD GOLD GOLD 100 BOX</t>
  </si>
  <si>
    <t>PALL MALL BLUE FILTER 100 BOX</t>
  </si>
  <si>
    <t>PALL MALL CLASSIC MENTHOL 100 BOX</t>
  </si>
  <si>
    <t>PALL MALL MENTHOL BLACK FILTER 100 BOX</t>
  </si>
  <si>
    <t>PALL MALL MENTHOL GREEN FILTER 100 BOX</t>
  </si>
  <si>
    <t>PALL MALL MENTHOL WHITE FILTER 100 BOX</t>
  </si>
  <si>
    <t>PALL MALL ORANGE FILTER 100 BOX</t>
  </si>
  <si>
    <t>PALL MALL RED FILTER 100 BOX</t>
  </si>
  <si>
    <t>TRUE BLUE 100 BOX</t>
  </si>
  <si>
    <t>VANTAGE CLASSIC SILVER 100 BOX</t>
  </si>
  <si>
    <t>Updated  07.6.2023</t>
  </si>
  <si>
    <t>ACE-India (Discontinued)</t>
  </si>
  <si>
    <t>Ace</t>
  </si>
  <si>
    <t>**Optional Menthol</t>
  </si>
  <si>
    <t>MARLBORO MAINLINE MENTHOL PACKINGS</t>
  </si>
  <si>
    <t>MARLBORO KING MENTHOL BOX</t>
  </si>
  <si>
    <t>MARLBORO 100 MENTHOL BOX</t>
  </si>
  <si>
    <t>MARLBORO GOLD KING MENTHOL BOX</t>
  </si>
  <si>
    <t>MARLBORO GOLD 100 MENTHOL BOX</t>
  </si>
  <si>
    <t>MARLBORO GOLD 100 MENTHOL SOFT</t>
  </si>
  <si>
    <t>MARLBORO SILVER KING MENTHOL BOX</t>
  </si>
  <si>
    <t>MARLBORO SILVER 100 MENTHOL BOX</t>
  </si>
  <si>
    <t>MARLBORO BLUE 83 MENTHOL BOX</t>
  </si>
  <si>
    <t>MARLBORO BLUE 100 MENTHOL BOX</t>
  </si>
  <si>
    <t>MARLBORO SMOOTH KING MENTHOL BOX</t>
  </si>
  <si>
    <t>MARLBORO SMOOTH 100 MENTHOL BOX</t>
  </si>
  <si>
    <t>MARLBORO ICE KING MENTHOL BOX</t>
  </si>
  <si>
    <t>MARLBORO ICE 100 MENTHOL BOX</t>
  </si>
  <si>
    <t>MARLBORO MENTHOL SMOOTH ICE BOX</t>
  </si>
  <si>
    <t>MARLBORO MENTHOL BOLD ICE BOX</t>
  </si>
  <si>
    <t>MARLBORO MAINLINE NON-MENTHOL PACKINGS (RED)</t>
  </si>
  <si>
    <t>MARLBORO KING BOX</t>
  </si>
  <si>
    <t>MARLBORO KING SOFT</t>
  </si>
  <si>
    <t>MARLBORO 100 BOX</t>
  </si>
  <si>
    <t>MARLBORO 100 SOFT</t>
  </si>
  <si>
    <t>MARLBORO KING BOX 5PK</t>
  </si>
  <si>
    <t>MARLBORO 83S KING BOX</t>
  </si>
  <si>
    <t>MARLBORO GOLD KING BOX</t>
  </si>
  <si>
    <t>MARLBORO GOLD KING SOFT</t>
  </si>
  <si>
    <t>MARLBORO GOLD 100 BOX</t>
  </si>
  <si>
    <t>MARLBORO GOLD 100 SOFT</t>
  </si>
  <si>
    <t>MARLBORO GOLD KING BOX 5PK</t>
  </si>
  <si>
    <t>MARLBORO SILVER BOX</t>
  </si>
  <si>
    <t>MARLBORO SILVER 100 BOX</t>
  </si>
  <si>
    <t>MARLBORO BLEND NO. 27 KING BOX</t>
  </si>
  <si>
    <t>MARLBORO BLEND NO. 27 KING SOFT</t>
  </si>
  <si>
    <t>MARLBORO BLEND NO. 27 100 BOX</t>
  </si>
  <si>
    <t>MARLBORO SOUTHERN CUT KING BOX</t>
  </si>
  <si>
    <t>MARLBORO SPECIAL SELECT GOLD KING BOX</t>
  </si>
  <si>
    <t>MARLBORO SPECIAL SELECT GOLD 100 BOX</t>
  </si>
  <si>
    <t>MARLBORO SPECIAL SELECT RED KING BOX</t>
  </si>
  <si>
    <t>MARLBORO SPECIAL SELECT RED 100 BOX</t>
  </si>
  <si>
    <t>MARLBORO SPECIAL BLEND GREEN KING BOX</t>
  </si>
  <si>
    <t>MARLBORO SPECIAL BLEND GREEN 100 BOX</t>
  </si>
  <si>
    <t>MARLBORO GOLD LABEL 100 BOX</t>
  </si>
  <si>
    <t>MARLBORO SPECIAL SELECT PACKINGS-</t>
  </si>
  <si>
    <t>MARLBORO BLACK NON-MENTHOL</t>
  </si>
  <si>
    <t>MARLBORO BLACK MENTHOL</t>
  </si>
  <si>
    <t>MARLBORO RED LABEL BOX</t>
  </si>
  <si>
    <t>MARLBORO MENTHOL BLACK SPECIAL BLEND KING BOX</t>
  </si>
  <si>
    <t>MARLBORO MIDNIGHT KING MENTHOL BOX</t>
  </si>
  <si>
    <t>MARLBORO MENTHOL SLATE BOX</t>
  </si>
  <si>
    <t>MARLBORO MENTHOL SLATE 100 BOX</t>
  </si>
  <si>
    <t>MARLBORO KING BOX 25s</t>
  </si>
  <si>
    <t>MARLBORO GOLD KING BOX 25s</t>
  </si>
  <si>
    <t>MARLBORO GOLD LABEL</t>
  </si>
  <si>
    <t>MARLBORO RED LABEL 100 BOX</t>
  </si>
  <si>
    <t>MARLBORO RED LABEL</t>
  </si>
  <si>
    <t>MARLBORO NON MENTHOL BLACK SPECIAL SELECT BOX &amp; 100s BOX</t>
  </si>
  <si>
    <t>MARLBORO NXT KING BOX</t>
  </si>
  <si>
    <t>MARLBORO 72s BOX</t>
  </si>
  <si>
    <t>MARLBORO 72s GOLD BOX</t>
  </si>
  <si>
    <t>MARLBORO 72s SILVER BOX</t>
  </si>
  <si>
    <t>MARLBORO 72s GREEN BOX</t>
  </si>
  <si>
    <t>MARLBORO 72s BLACK BOX</t>
  </si>
  <si>
    <t>MERIT BLUE PACK 100s FILTER BOX</t>
  </si>
  <si>
    <t>PARLIAMENT WHITE PACK 100s FILTER BOX</t>
  </si>
  <si>
    <t>PARLIAMENT WHITE PACK 100s MENTHOL FILTER BOX</t>
  </si>
  <si>
    <t>VIRGINIA SLIMS GOLD PACK 100s FILTER BOX</t>
  </si>
  <si>
    <t>VIRGINIA SLIMS GOLD PACK 120s FILTER BOX</t>
  </si>
  <si>
    <t>VIRGINIA SLIMS SILVER PACK 100s FILTER BOX</t>
  </si>
  <si>
    <t>VIRGINIA SLIMS SILVER PACK 120s FILTER BOX</t>
  </si>
  <si>
    <t>VIRGINIA SLIMS MENTHOL FILTER 100s BOX</t>
  </si>
  <si>
    <t>VIRGINIA SLIMS GOLD PACK 100s MENTHOL FILTER BOX</t>
  </si>
  <si>
    <t>VIRGINIA SLIMS GOLD PACK 120s MENTHOL FILTER BOX</t>
  </si>
  <si>
    <t>VIRGINIA SLIMS SILVER PACK 100s MENTHOL FILTER BOX</t>
  </si>
  <si>
    <t>VIRGINIA SLIMS SILVER PACK 120s MENTHOL FILTER BOX</t>
  </si>
  <si>
    <t>BASIC FILTER 20s KING BOX</t>
  </si>
  <si>
    <t>BASIC FILTER 20s 100 BOX</t>
  </si>
  <si>
    <t>BASIC GOLD PACK 20s KING BOX</t>
  </si>
  <si>
    <t>BASIC GOLD PACK 100s</t>
  </si>
  <si>
    <t>BASIC BLUE PACK 100s BOX</t>
  </si>
  <si>
    <t>BASIC SILVER PACK 100s MENTHOL FILTER BOX</t>
  </si>
  <si>
    <t>BENSON &amp; HEDGES 100s FILTER BOX</t>
  </si>
  <si>
    <t>BENSON &amp; HEDGES LUXURY 100s FILTER BOX</t>
  </si>
  <si>
    <t>BENSON &amp; HEDGES DELUXE 100s FILTER BOX</t>
  </si>
  <si>
    <t>BENSON &amp; HEDGES 100s MENTHOL FILTER BOX</t>
  </si>
  <si>
    <t>BENSON &amp; HEDGES LUXURY 100s MENTHOL FILTER BOX</t>
  </si>
  <si>
    <t>BENSON &amp; HEDGES DELUXE 100s MENTHOL FILTER BOX</t>
  </si>
  <si>
    <t>CHESTERFIELD 100s FILTER BOX</t>
  </si>
  <si>
    <t>CHESTERFIELD MENTHOL 100s FILTER BOX</t>
  </si>
  <si>
    <t>L&amp;M 100s FILTER BOX</t>
  </si>
  <si>
    <t>L&amp;M BLUE PACK 100s FILTER BOX</t>
  </si>
  <si>
    <t>L&amp;M 100s MENTHOL FILTER BOX</t>
  </si>
  <si>
    <t>R.J. REYNOLDS TOBACCO CO. (RJRT BRANDS)</t>
  </si>
  <si>
    <t>Updated 10.04</t>
  </si>
  <si>
    <t>Updated 10.05</t>
  </si>
  <si>
    <t>CAMEL REGULAR FSC</t>
  </si>
  <si>
    <t>CAMEL CLASSIC BLUE BOX</t>
  </si>
  <si>
    <t>CAMEL CLASSIC FILTER 99 BOX</t>
  </si>
  <si>
    <t>CAMEL CLASSIC FILTERS BOX</t>
  </si>
  <si>
    <t>CAMEL CLASSIC GOLD BOX</t>
  </si>
  <si>
    <t xml:space="preserve">CAMEL CLASSIC GOLD BOX 99 </t>
  </si>
  <si>
    <t>CAMEL CRUSH BOX</t>
  </si>
  <si>
    <t>CAMEL CRUSH MEN SILVER BOX FSC</t>
  </si>
  <si>
    <t>CAMEL CRUSH MENTHOL BOX FSC</t>
  </si>
  <si>
    <t>CAMEL CRUSH RICH BOX**</t>
  </si>
  <si>
    <t>CAMEL CRUSH SMOOTH MENTHOL BOX</t>
  </si>
  <si>
    <t>CAMEL CRUSH SMOOTH MENTHOL SILVER BOX</t>
  </si>
  <si>
    <t>CAMEL JADE BOX</t>
  </si>
  <si>
    <t xml:space="preserve">CAMEL CLASSIC BLUE </t>
  </si>
  <si>
    <t xml:space="preserve">CAMEL CLASSIC FILTERS </t>
  </si>
  <si>
    <t>CAMEL NO. 9 MENTHE RC BOX FSC</t>
  </si>
  <si>
    <t>CAMEL NO. 9 RC BOX FSC</t>
  </si>
  <si>
    <t>CAMEL CLASSIC PLATINUM BOX</t>
  </si>
  <si>
    <t>CAMEL CLASSIC WIDES BLUE BOX</t>
  </si>
  <si>
    <t>CAMEL CLASSIC WIDES FILTERS BOX</t>
  </si>
  <si>
    <t>CAMEL CLASSIC WIDES MENTHOL BOX</t>
  </si>
  <si>
    <t>CAMEL CLASSIC WIDES MENTHOL SILVER BOX</t>
  </si>
  <si>
    <t>CAMEL TURKISH GOLD BOX FSC</t>
  </si>
  <si>
    <t>CAMEL TURKISH ROYAL BOX FSC</t>
  </si>
  <si>
    <t>CAMEL TURKISH SILVER BOX FSC</t>
  </si>
  <si>
    <t>CAMEL ROYAL BOX</t>
  </si>
  <si>
    <t>CAMEL SILVER BOX</t>
  </si>
  <si>
    <t>LUCKY STRIKE FSC</t>
  </si>
  <si>
    <t>Updated 10/13/2023</t>
  </si>
  <si>
    <t>Updated 10.23.2023</t>
  </si>
  <si>
    <t>Updated 11.03.2023</t>
  </si>
  <si>
    <t>Updated 11.02.2023</t>
  </si>
  <si>
    <t>updated 11/21/2023</t>
  </si>
  <si>
    <t>updated 11.21.23</t>
  </si>
  <si>
    <t>updated 11.30.2023</t>
  </si>
  <si>
    <t>updated 11/30/2023</t>
  </si>
  <si>
    <t>updated 12.1.2023</t>
  </si>
  <si>
    <t>KOOL LUXE</t>
  </si>
  <si>
    <t>CAMEL CRUSH SMOOTH SILVER MENTHOL BOX</t>
  </si>
  <si>
    <t>CAMEL GOLD BOX</t>
  </si>
  <si>
    <t>CAMEL JADE SILVER BOX</t>
  </si>
  <si>
    <t>CAPRI MAGENTA SUPER SLIM 100 BOX FSC</t>
  </si>
  <si>
    <t>CAPRI MAGENTA SUPER SLIM 120 BOX FSC</t>
  </si>
  <si>
    <t>CAPRI VIOLET SUPER SLIM 100 BOX FSC</t>
  </si>
  <si>
    <t>CARLTON 100 BOX RC FSC</t>
  </si>
  <si>
    <t>CARLTON 120 FSC</t>
  </si>
  <si>
    <t>CARLTON MENTHOL BOX 100 RC FSC</t>
  </si>
  <si>
    <t>CARLTON MENTHOL 120 FSC</t>
  </si>
  <si>
    <t>CARLTON RC FSC</t>
  </si>
  <si>
    <t>DORAL GOLD 100 BOX FSC</t>
  </si>
  <si>
    <t>DORAL GOLD FSC BOX</t>
  </si>
  <si>
    <t>DORAL MENTHOL BOX FSC</t>
  </si>
  <si>
    <t>DORAL MENTHOLGOLD 100 BOX FSC</t>
  </si>
  <si>
    <t>DORAL RED 100 BOX FSC</t>
  </si>
  <si>
    <t>DORAL RED FSC BOX</t>
  </si>
  <si>
    <t>DORAL SILVER 100 BOX FSC</t>
  </si>
  <si>
    <t>DORAL SILVER BOX FSC</t>
  </si>
  <si>
    <t xml:space="preserve">DUNHILL INTERNATIONAL RED </t>
  </si>
  <si>
    <t xml:space="preserve">DUNHILL INTERNATIONAL GREEN BOX </t>
  </si>
  <si>
    <t>DUNHILL INTERNATIONAL BLUE BOX</t>
  </si>
  <si>
    <t>DUNHILL FINE CUT BLACK BOX</t>
  </si>
  <si>
    <t>DUNHILL FINE CUT WHITE BOX</t>
  </si>
  <si>
    <t>ECLIPSE BOX FSC</t>
  </si>
  <si>
    <t>GPC CLASSIC GOLD BOX</t>
  </si>
  <si>
    <t xml:space="preserve">GPC CLASSIC MENTHOL 100 </t>
  </si>
  <si>
    <t xml:space="preserve">GPC CLASSIC MENTHOL GOLD 100 </t>
  </si>
  <si>
    <t>GPC CLASSIC MENTHOL GOLD KS</t>
  </si>
  <si>
    <t>GPC CLASSIC MENTHOL KS</t>
  </si>
  <si>
    <t xml:space="preserve">GPC CLASSIC MENTHOL SILVER 100 </t>
  </si>
  <si>
    <t xml:space="preserve">GPC CLASSIC NON-FILTER </t>
  </si>
  <si>
    <t>GPC CLASSIC RED BOX</t>
  </si>
  <si>
    <t>GPC CLASSIC SILVER BOX</t>
  </si>
  <si>
    <t>KAMEL RED GENUINE SMOOTH TASTE BOX</t>
  </si>
  <si>
    <t>KAMEL RED GENUINE ORIGINAL BOX</t>
  </si>
  <si>
    <t>KENT CLASSIC 100S</t>
  </si>
  <si>
    <t xml:space="preserve">KENT CLASSIC KING </t>
  </si>
  <si>
    <t xml:space="preserve">KENT GOLD 100 </t>
  </si>
  <si>
    <t xml:space="preserve">KENT GOLD KING </t>
  </si>
  <si>
    <t>KENT III SILVER</t>
  </si>
  <si>
    <t>KENT III SILVER 100</t>
  </si>
  <si>
    <t>LUCKY STRIKE ACTIVATE BLUE BOX*</t>
  </si>
  <si>
    <t>LUCKY STRIKE ACTIVATE GREEN KING BOX*</t>
  </si>
  <si>
    <t>LUCKY STRIKE GOLD 100 BOX</t>
  </si>
  <si>
    <t>LUCKY STRIKE GOLD BOX</t>
  </si>
  <si>
    <t>LUCKY STRIKE MENTHOL BOX</t>
  </si>
  <si>
    <t>LUCKY STRIKE MENTHOL SILVER BOX</t>
  </si>
  <si>
    <t>LUCKY STRIKE RED 100 BOX</t>
  </si>
  <si>
    <t>LUCKY STRIKE RED BOX</t>
  </si>
  <si>
    <t>MISTY BLUE 100 BOX FSC</t>
  </si>
  <si>
    <t>MISTY BLUE 120 BOX FSC</t>
  </si>
  <si>
    <t>MISTY MENTHOL GREEN 100 BOX FSC</t>
  </si>
  <si>
    <t>MISTY MENTHOL GREEN 120 BOX FSC</t>
  </si>
  <si>
    <t>MISTY MENTHOL SILVER 100 BOX FSC</t>
  </si>
  <si>
    <t>MISTY ROSE 100 BOX FSC</t>
  </si>
  <si>
    <t>MONARCH CLASSIC GOLD BOX</t>
  </si>
  <si>
    <t xml:space="preserve">MONARCH CLASSIC MENTHOL </t>
  </si>
  <si>
    <t xml:space="preserve">MONARCH CLASSIC MENTHOL 100 </t>
  </si>
  <si>
    <t>MONARCH CLASSIC MENTHOL GOLD</t>
  </si>
  <si>
    <t>MONARCH CLASSIC MENTHOL GOLD 100</t>
  </si>
  <si>
    <t>MONARCH CLASSIC RED BOX</t>
  </si>
  <si>
    <t xml:space="preserve">MORE GOLD SLIM 120 </t>
  </si>
  <si>
    <t xml:space="preserve">MORE MENTHOL SILVER SLIM 120 </t>
  </si>
  <si>
    <t xml:space="preserve">MORE MENTHOL SLIM 120 </t>
  </si>
  <si>
    <t xml:space="preserve">MORE SLIM 120 </t>
  </si>
  <si>
    <t>NEWPORT MENTHOL BLUE BOX</t>
  </si>
  <si>
    <t xml:space="preserve">NEWPORT MENTHOL GOLD 100 </t>
  </si>
  <si>
    <t>NEWPORT MENTHOL GOLD BX</t>
  </si>
  <si>
    <t>NEWPORT MENTHOL GOLD KINGS</t>
  </si>
  <si>
    <t>NEWPORT PLATINUM BLUE 100 BOX</t>
  </si>
  <si>
    <t>NEWPORT PLATINUM BLUE BOX</t>
  </si>
  <si>
    <t>NEWPORT SMOOTH SELECT 100 BOX</t>
  </si>
  <si>
    <t>NEWPORT SMOOTH SELECT BOX</t>
  </si>
  <si>
    <t>NEWPORT NON-MENTHOL BOX</t>
  </si>
  <si>
    <t>NEWPORT NON-MENTHOL  GOLD 100 BOX</t>
  </si>
  <si>
    <t>NEWPORT NON-MENTHOL  GOLD BOX</t>
  </si>
  <si>
    <t>NOW MENTHOL GREEN</t>
  </si>
  <si>
    <t>NOW MENTHOL GREEN 100</t>
  </si>
  <si>
    <t xml:space="preserve">NOW RED </t>
  </si>
  <si>
    <t>NOW RED 100</t>
  </si>
  <si>
    <t xml:space="preserve">OLD GOLD BLUE FILTER 100 </t>
  </si>
  <si>
    <t>OLD GOLD FILTER BOX</t>
  </si>
  <si>
    <t xml:space="preserve">OLD GOLD FILTER KING </t>
  </si>
  <si>
    <t>OLD GOLD GOLD BOX</t>
  </si>
  <si>
    <t>PALL MALL CLASSIC NON-FILTER</t>
  </si>
  <si>
    <t xml:space="preserve">PALL MALL VINTAGE GOLD 100 </t>
  </si>
  <si>
    <t>PALL MALL BLUE FILTER BOX</t>
  </si>
  <si>
    <t>PALL MALL CLASSIC MENTHOL BOX</t>
  </si>
  <si>
    <t>PALL MALL MENTHOL BLACK FILTER BOX</t>
  </si>
  <si>
    <t>PALL MALL MENTHOL GREEN FILTER BOX</t>
  </si>
  <si>
    <t>PALL MALL MENTHOL WHITE FILTER BOX</t>
  </si>
  <si>
    <t>PALL MALL ORANGE FILTER BOX</t>
  </si>
  <si>
    <t>PALL MALL RED FILTER BOX</t>
  </si>
  <si>
    <t>STATE EXPRESS 555 GOLD BOX FSC</t>
  </si>
  <si>
    <t>TAREYTON CLASSIC</t>
  </si>
  <si>
    <t>TAREYTON CLASSIC 100</t>
  </si>
  <si>
    <t>TRUE BLUE 100</t>
  </si>
  <si>
    <t>TRUE BLUE BOX</t>
  </si>
  <si>
    <t>TRUE BLUE KINGS</t>
  </si>
  <si>
    <t xml:space="preserve">TRUE MENTHOL GREEN 100 </t>
  </si>
  <si>
    <t>TRUE MENTHOL GREEN KINGS</t>
  </si>
  <si>
    <t>VANTAGE CLASSIC</t>
  </si>
  <si>
    <t>VANTAGE CLASSIC 100</t>
  </si>
  <si>
    <t xml:space="preserve">VANTAGE CLASSIC MENTHOL </t>
  </si>
  <si>
    <t>VANTAGE CLASSIC SILVER BOX</t>
  </si>
  <si>
    <t>MARLBORO MENTHOL BLACK SPECIAL BLEND 100 BOX</t>
  </si>
  <si>
    <t>KOOL BLACK</t>
  </si>
  <si>
    <t>WINSTON SELECT</t>
  </si>
  <si>
    <t xml:space="preserve">PALL MALL SELECT BLUE 80 BX </t>
  </si>
  <si>
    <t xml:space="preserve">PALL MALL SELECT GREEN 80 BX </t>
  </si>
  <si>
    <t xml:space="preserve">PALL MALL SELECT RED 80 BX </t>
  </si>
  <si>
    <t xml:space="preserve">PALL MALL SELECT BLUE 100 BX </t>
  </si>
  <si>
    <t xml:space="preserve">PALL MALL SELECT GREEN 100 BX </t>
  </si>
  <si>
    <t xml:space="preserve">PALL MALL SELECT RED 100 BX </t>
  </si>
  <si>
    <t>VANTAGE CLASSIC MENTHOL 100S FSC</t>
  </si>
  <si>
    <t xml:space="preserve">MONARCH CLASSIC RED 100 </t>
  </si>
  <si>
    <t>NEWPORT NON-MENTHOL GREEN 100 BOX*</t>
  </si>
  <si>
    <t>SANTA FE NATURAL TOBACCO CO. (SFNTC)</t>
  </si>
  <si>
    <t>NATURAL AMERICAN SPIRIT NON FILTER HP BROWN 6M</t>
  </si>
  <si>
    <t>NATURAL AMERICAN SPIRIT PERIQUE RICH HP GRAY 6M</t>
  </si>
  <si>
    <t>NATURAL AMERICAN SPIRIT FULL BODIED TAST US GROWN HP DARK BLUE</t>
  </si>
  <si>
    <t xml:space="preserve">NATURAL AMERICAN SPIRIT MELLOW TASTE US GROWN HP TAN </t>
  </si>
  <si>
    <t xml:space="preserve">NATURAL AMERICAN SPIRIT HP CELADON </t>
  </si>
  <si>
    <t>NATURAL AMERICAN SPIRIT SMOOTH MELLO HP ORANGE</t>
  </si>
  <si>
    <t xml:space="preserve">NATURAL AMERICAN SPIRIT TASTE HUNTER </t>
  </si>
  <si>
    <t>VALID FOR 2/01/2026 through 2/28/2026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</si>
</sst>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&quot;$&quot;#,##0.00"/>
    <numFmt numFmtId="165" formatCode="[$-F800]dddd\,\ mmmm\ dd\,\ yyyy"/>
    <numFmt numFmtId="166" formatCode="&quot;$&quot;#,##0.0000"/>
    <numFmt numFmtId="167" formatCode="&quot;$&quot;#,##0.00000"/>
  </numFmts>
  <fonts count="29" x14ac:knownFonts="1">
    <font>
      <sz val="11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u/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3300"/>
      <name val="Calibri"/>
      <family val="2"/>
      <scheme val="minor"/>
    </font>
    <font>
      <sz val="11"/>
      <name val="Calibri"/>
      <family val="2"/>
    </font>
    <font>
      <sz val="11"/>
      <color rgb="FFFF3300"/>
      <name val="Calibri"/>
      <family val="2"/>
    </font>
    <font>
      <b/>
      <sz val="9"/>
      <name val="Calibri"/>
      <family val="2"/>
      <scheme val="minor"/>
    </font>
    <font>
      <b/>
      <sz val="8"/>
      <name val="Arial"/>
      <family val="2"/>
    </font>
    <font>
      <b/>
      <sz val="14"/>
      <name val="Calibri"/>
      <family val="2"/>
      <scheme val="minor"/>
    </font>
    <font>
      <sz val="11"/>
      <color rgb="FFFF0000"/>
      <name val="Calibri"/>
      <family val="2"/>
    </font>
    <font>
      <b/>
      <sz val="14"/>
      <color rgb="FFFFFFFF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rgb="FFFF33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CCC0DA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5">
    <xf numFmtId="0" fontId="0" fillId="0" borderId="0" xfId="0"/>
    <xf numFmtId="0" fontId="0" fillId="2" borderId="0" xfId="0" applyFill="1" applyAlignment="1">
      <alignment horizontal="center"/>
    </xf>
    <xf numFmtId="165" fontId="2" fillId="0" borderId="1" xfId="0" applyNumberFormat="1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8" fillId="0" borderId="0" xfId="0" applyFont="1"/>
    <xf numFmtId="164" fontId="8" fillId="0" borderId="0" xfId="0" applyNumberFormat="1" applyFont="1"/>
    <xf numFmtId="0" fontId="9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166" fontId="0" fillId="6" borderId="1" xfId="0" applyNumberFormat="1" applyFill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0" fontId="0" fillId="0" borderId="0" xfId="0" applyFill="1"/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164" fontId="0" fillId="6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0" fillId="0" borderId="0" xfId="0" applyAlignment="1">
      <alignment horizontal="center"/>
    </xf>
    <xf numFmtId="164" fontId="10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0" fillId="0" borderId="1" xfId="0" applyFill="1" applyBorder="1"/>
    <xf numFmtId="164" fontId="10" fillId="0" borderId="1" xfId="0" applyNumberFormat="1" applyFont="1" applyBorder="1" applyAlignment="1">
      <alignment horizontal="center"/>
    </xf>
    <xf numFmtId="0" fontId="0" fillId="0" borderId="0" xfId="0" applyBorder="1"/>
    <xf numFmtId="0" fontId="0" fillId="0" borderId="0" xfId="0"/>
    <xf numFmtId="0" fontId="0" fillId="0" borderId="1" xfId="0" applyBorder="1"/>
    <xf numFmtId="0" fontId="0" fillId="0" borderId="1" xfId="0" applyFill="1" applyBorder="1"/>
    <xf numFmtId="164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0" fontId="0" fillId="5" borderId="1" xfId="0" applyFill="1" applyBorder="1"/>
    <xf numFmtId="164" fontId="0" fillId="0" borderId="1" xfId="0" applyNumberFormat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0" fontId="0" fillId="0" borderId="0" xfId="0"/>
    <xf numFmtId="164" fontId="0" fillId="0" borderId="1" xfId="0" applyNumberFormat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6" borderId="0" xfId="0" applyFill="1"/>
    <xf numFmtId="0" fontId="2" fillId="0" borderId="1" xfId="0" applyFont="1" applyFill="1" applyBorder="1" applyAlignment="1">
      <alignment horizontal="left"/>
    </xf>
    <xf numFmtId="8" fontId="0" fillId="3" borderId="1" xfId="0" applyNumberFormat="1" applyFill="1" applyBorder="1" applyAlignment="1">
      <alignment horizontal="center"/>
    </xf>
    <xf numFmtId="0" fontId="11" fillId="0" borderId="1" xfId="0" applyFont="1" applyBorder="1" applyAlignment="1">
      <alignment vertical="center"/>
    </xf>
    <xf numFmtId="0" fontId="0" fillId="6" borderId="1" xfId="0" applyFont="1" applyFill="1" applyBorder="1" applyAlignment="1">
      <alignment horizontal="left"/>
    </xf>
    <xf numFmtId="0" fontId="0" fillId="0" borderId="7" xfId="0" applyFill="1" applyBorder="1"/>
    <xf numFmtId="164" fontId="0" fillId="0" borderId="7" xfId="0" applyNumberFormat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164" fontId="0" fillId="5" borderId="7" xfId="0" applyNumberFormat="1" applyFill="1" applyBorder="1" applyAlignment="1">
      <alignment horizontal="center"/>
    </xf>
    <xf numFmtId="0" fontId="10" fillId="6" borderId="1" xfId="0" applyFont="1" applyFill="1" applyBorder="1"/>
    <xf numFmtId="167" fontId="0" fillId="6" borderId="1" xfId="0" applyNumberFormat="1" applyFill="1" applyBorder="1" applyAlignment="1">
      <alignment horizontal="center"/>
    </xf>
    <xf numFmtId="0" fontId="0" fillId="0" borderId="8" xfId="0" applyFill="1" applyBorder="1"/>
    <xf numFmtId="164" fontId="0" fillId="8" borderId="0" xfId="0" applyNumberFormat="1" applyFill="1" applyBorder="1" applyAlignment="1">
      <alignment horizontal="center"/>
    </xf>
    <xf numFmtId="166" fontId="0" fillId="8" borderId="0" xfId="0" applyNumberFormat="1" applyFill="1" applyBorder="1" applyAlignment="1">
      <alignment horizontal="center"/>
    </xf>
    <xf numFmtId="165" fontId="14" fillId="0" borderId="1" xfId="0" applyNumberFormat="1" applyFont="1" applyBorder="1" applyAlignment="1">
      <alignment horizontal="center" wrapText="1"/>
    </xf>
    <xf numFmtId="0" fontId="15" fillId="0" borderId="0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8" fontId="15" fillId="5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left"/>
    </xf>
    <xf numFmtId="0" fontId="16" fillId="6" borderId="1" xfId="0" applyFont="1" applyFill="1" applyBorder="1" applyAlignment="1">
      <alignment horizontal="left"/>
    </xf>
    <xf numFmtId="164" fontId="16" fillId="6" borderId="0" xfId="0" applyNumberFormat="1" applyFont="1" applyFill="1" applyBorder="1" applyAlignment="1">
      <alignment horizontal="center"/>
    </xf>
    <xf numFmtId="0" fontId="16" fillId="6" borderId="0" xfId="0" applyFont="1" applyFill="1" applyBorder="1"/>
    <xf numFmtId="166" fontId="16" fillId="6" borderId="0" xfId="0" applyNumberFormat="1" applyFont="1" applyFill="1" applyBorder="1" applyAlignment="1">
      <alignment horizontal="center"/>
    </xf>
    <xf numFmtId="0" fontId="0" fillId="8" borderId="1" xfId="0" applyFill="1" applyBorder="1" applyAlignment="1">
      <alignment horizontal="left"/>
    </xf>
    <xf numFmtId="0" fontId="0" fillId="8" borderId="0" xfId="0" applyFill="1" applyBorder="1" applyAlignment="1">
      <alignment horizontal="center"/>
    </xf>
    <xf numFmtId="164" fontId="0" fillId="6" borderId="8" xfId="0" applyNumberFormat="1" applyFill="1" applyBorder="1" applyAlignment="1">
      <alignment horizontal="center"/>
    </xf>
    <xf numFmtId="166" fontId="0" fillId="6" borderId="8" xfId="0" applyNumberFormat="1" applyFill="1" applyBorder="1" applyAlignment="1">
      <alignment horizontal="center"/>
    </xf>
    <xf numFmtId="165" fontId="13" fillId="0" borderId="1" xfId="0" applyNumberFormat="1" applyFont="1" applyBorder="1" applyAlignment="1">
      <alignment horizontal="left" wrapText="1"/>
    </xf>
    <xf numFmtId="165" fontId="0" fillId="0" borderId="1" xfId="0" applyNumberFormat="1" applyFont="1" applyBorder="1" applyAlignment="1">
      <alignment horizontal="left" wrapText="1"/>
    </xf>
    <xf numFmtId="0" fontId="0" fillId="0" borderId="7" xfId="0" applyBorder="1" applyAlignment="1">
      <alignment horizontal="center"/>
    </xf>
    <xf numFmtId="0" fontId="0" fillId="0" borderId="7" xfId="0" applyFill="1" applyBorder="1" applyAlignment="1">
      <alignment horizontal="left"/>
    </xf>
    <xf numFmtId="164" fontId="3" fillId="10" borderId="1" xfId="0" applyNumberFormat="1" applyFont="1" applyFill="1" applyBorder="1" applyAlignment="1">
      <alignment horizontal="center" wrapText="1"/>
    </xf>
    <xf numFmtId="164" fontId="0" fillId="10" borderId="1" xfId="0" applyNumberFormat="1" applyFill="1" applyBorder="1" applyAlignment="1">
      <alignment horizontal="center"/>
    </xf>
    <xf numFmtId="164" fontId="0" fillId="10" borderId="7" xfId="0" applyNumberFormat="1" applyFill="1" applyBorder="1" applyAlignment="1">
      <alignment horizontal="center"/>
    </xf>
    <xf numFmtId="164" fontId="10" fillId="10" borderId="7" xfId="0" applyNumberFormat="1" applyFont="1" applyFill="1" applyBorder="1" applyAlignment="1">
      <alignment horizontal="center"/>
    </xf>
    <xf numFmtId="164" fontId="0" fillId="7" borderId="7" xfId="0" applyNumberFormat="1" applyFill="1" applyBorder="1" applyAlignment="1">
      <alignment horizontal="center"/>
    </xf>
    <xf numFmtId="164" fontId="0" fillId="6" borderId="0" xfId="0" applyNumberForma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166" fontId="0" fillId="6" borderId="0" xfId="0" applyNumberFormat="1" applyFill="1" applyBorder="1" applyAlignment="1">
      <alignment horizontal="center"/>
    </xf>
    <xf numFmtId="0" fontId="0" fillId="6" borderId="1" xfId="0" applyFill="1" applyBorder="1" applyAlignment="1">
      <alignment horizontal="left"/>
    </xf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4" fontId="16" fillId="0" borderId="0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10" borderId="0" xfId="0" applyFill="1"/>
    <xf numFmtId="166" fontId="0" fillId="7" borderId="1" xfId="0" applyNumberFormat="1" applyFill="1" applyBorder="1" applyAlignment="1">
      <alignment horizontal="center"/>
    </xf>
    <xf numFmtId="166" fontId="0" fillId="7" borderId="7" xfId="0" applyNumberFormat="1" applyFill="1" applyBorder="1" applyAlignment="1">
      <alignment horizontal="center"/>
    </xf>
    <xf numFmtId="0" fontId="10" fillId="0" borderId="1" xfId="0" applyFont="1" applyFill="1" applyBorder="1"/>
    <xf numFmtId="0" fontId="12" fillId="8" borderId="2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15" fillId="8" borderId="5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wrapText="1"/>
    </xf>
    <xf numFmtId="4" fontId="0" fillId="0" borderId="0" xfId="0" applyNumberFormat="1" applyAlignment="1">
      <alignment horizontal="center"/>
    </xf>
    <xf numFmtId="4" fontId="0" fillId="0" borderId="1" xfId="0" applyNumberFormat="1" applyBorder="1"/>
    <xf numFmtId="4" fontId="0" fillId="0" borderId="1" xfId="0" applyNumberFormat="1" applyBorder="1" applyAlignment="1">
      <alignment horizontal="center"/>
    </xf>
    <xf numFmtId="4" fontId="10" fillId="0" borderId="1" xfId="0" applyNumberFormat="1" applyFont="1" applyBorder="1"/>
    <xf numFmtId="4" fontId="0" fillId="6" borderId="1" xfId="0" applyNumberFormat="1" applyFill="1" applyBorder="1" applyAlignment="1">
      <alignment horizontal="center"/>
    </xf>
    <xf numFmtId="4" fontId="0" fillId="6" borderId="8" xfId="0" applyNumberFormat="1" applyFill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15" fillId="0" borderId="1" xfId="0" applyNumberFormat="1" applyFont="1" applyBorder="1" applyAlignment="1">
      <alignment horizontal="center" vertical="center"/>
    </xf>
    <xf numFmtId="4" fontId="15" fillId="0" borderId="0" xfId="0" applyNumberFormat="1" applyFont="1" applyBorder="1" applyAlignment="1">
      <alignment horizontal="center" vertical="center"/>
    </xf>
    <xf numFmtId="4" fontId="15" fillId="8" borderId="5" xfId="0" applyNumberFormat="1" applyFont="1" applyFill="1" applyBorder="1" applyAlignment="1">
      <alignment horizontal="center" vertical="center"/>
    </xf>
    <xf numFmtId="4" fontId="12" fillId="8" borderId="3" xfId="0" applyNumberFormat="1" applyFont="1" applyFill="1" applyBorder="1" applyAlignment="1">
      <alignment horizontal="center"/>
    </xf>
    <xf numFmtId="4" fontId="16" fillId="6" borderId="0" xfId="0" applyNumberFormat="1" applyFont="1" applyFill="1" applyBorder="1"/>
    <xf numFmtId="4" fontId="0" fillId="8" borderId="0" xfId="0" applyNumberFormat="1" applyFill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3" fillId="0" borderId="1" xfId="0" applyNumberFormat="1" applyFont="1" applyFill="1" applyBorder="1" applyAlignment="1">
      <alignment horizontal="center" wrapText="1"/>
    </xf>
    <xf numFmtId="164" fontId="17" fillId="10" borderId="1" xfId="0" applyNumberFormat="1" applyFont="1" applyFill="1" applyBorder="1" applyAlignment="1">
      <alignment horizontal="center"/>
    </xf>
    <xf numFmtId="164" fontId="17" fillId="0" borderId="1" xfId="0" applyNumberFormat="1" applyFont="1" applyBorder="1" applyAlignment="1">
      <alignment horizontal="center"/>
    </xf>
    <xf numFmtId="164" fontId="18" fillId="10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center"/>
    </xf>
    <xf numFmtId="8" fontId="19" fillId="9" borderId="1" xfId="0" applyNumberFormat="1" applyFont="1" applyFill="1" applyBorder="1" applyAlignment="1">
      <alignment horizontal="center" vertical="center"/>
    </xf>
    <xf numFmtId="164" fontId="19" fillId="10" borderId="1" xfId="0" applyNumberFormat="1" applyFont="1" applyFill="1" applyBorder="1" applyAlignment="1">
      <alignment horizontal="center" vertical="center"/>
    </xf>
    <xf numFmtId="164" fontId="20" fillId="10" borderId="1" xfId="0" applyNumberFormat="1" applyFont="1" applyFill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wrapText="1"/>
    </xf>
    <xf numFmtId="0" fontId="22" fillId="0" borderId="1" xfId="0" applyFont="1" applyBorder="1" applyAlignment="1">
      <alignment horizontal="left" vertical="center"/>
    </xf>
    <xf numFmtId="164" fontId="10" fillId="6" borderId="1" xfId="0" applyNumberFormat="1" applyFont="1" applyFill="1" applyBorder="1" applyAlignment="1">
      <alignment horizontal="center"/>
    </xf>
    <xf numFmtId="164" fontId="10" fillId="6" borderId="8" xfId="0" applyNumberFormat="1" applyFont="1" applyFill="1" applyBorder="1" applyAlignment="1">
      <alignment horizontal="center"/>
    </xf>
    <xf numFmtId="164" fontId="10" fillId="0" borderId="7" xfId="0" applyNumberFormat="1" applyFont="1" applyFill="1" applyBorder="1" applyAlignment="1">
      <alignment horizontal="center"/>
    </xf>
    <xf numFmtId="164" fontId="10" fillId="0" borderId="7" xfId="0" applyNumberFormat="1" applyFont="1" applyBorder="1" applyAlignment="1">
      <alignment horizontal="center"/>
    </xf>
    <xf numFmtId="8" fontId="19" fillId="9" borderId="0" xfId="0" applyNumberFormat="1" applyFont="1" applyFill="1" applyBorder="1" applyAlignment="1">
      <alignment horizontal="center" vertical="center"/>
    </xf>
    <xf numFmtId="0" fontId="19" fillId="8" borderId="5" xfId="0" applyFont="1" applyFill="1" applyBorder="1" applyAlignment="1">
      <alignment horizontal="center" vertical="center"/>
    </xf>
    <xf numFmtId="0" fontId="23" fillId="8" borderId="3" xfId="0" applyFont="1" applyFill="1" applyBorder="1" applyAlignment="1">
      <alignment horizontal="center"/>
    </xf>
    <xf numFmtId="164" fontId="10" fillId="6" borderId="0" xfId="0" applyNumberFormat="1" applyFont="1" applyFill="1" applyBorder="1" applyAlignment="1">
      <alignment horizontal="center"/>
    </xf>
    <xf numFmtId="164" fontId="10" fillId="8" borderId="0" xfId="0" applyNumberFormat="1" applyFont="1" applyFill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 wrapText="1"/>
    </xf>
    <xf numFmtId="164" fontId="21" fillId="0" borderId="1" xfId="0" applyNumberFormat="1" applyFont="1" applyFill="1" applyBorder="1" applyAlignment="1">
      <alignment horizontal="center" wrapText="1"/>
    </xf>
    <xf numFmtId="164" fontId="17" fillId="0" borderId="1" xfId="0" applyNumberFormat="1" applyFont="1" applyFill="1" applyBorder="1" applyAlignment="1">
      <alignment horizontal="center"/>
    </xf>
    <xf numFmtId="164" fontId="17" fillId="0" borderId="7" xfId="0" applyNumberFormat="1" applyFont="1" applyBorder="1" applyAlignment="1">
      <alignment horizontal="center"/>
    </xf>
    <xf numFmtId="8" fontId="24" fillId="0" borderId="10" xfId="0" applyNumberFormat="1" applyFont="1" applyBorder="1" applyAlignment="1">
      <alignment horizontal="center" vertical="center"/>
    </xf>
    <xf numFmtId="164" fontId="17" fillId="10" borderId="7" xfId="0" applyNumberFormat="1" applyFont="1" applyFill="1" applyBorder="1" applyAlignment="1">
      <alignment horizontal="center"/>
    </xf>
    <xf numFmtId="8" fontId="24" fillId="9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/>
    <xf numFmtId="164" fontId="19" fillId="12" borderId="1" xfId="0" applyNumberFormat="1" applyFont="1" applyFill="1" applyBorder="1" applyAlignment="1">
      <alignment horizontal="center"/>
    </xf>
    <xf numFmtId="164" fontId="27" fillId="15" borderId="1" xfId="0" applyNumberFormat="1" applyFont="1" applyFill="1" applyBorder="1" applyAlignment="1">
      <alignment horizontal="center"/>
    </xf>
    <xf numFmtId="164" fontId="19" fillId="16" borderId="1" xfId="0" applyNumberFormat="1" applyFont="1" applyFill="1" applyBorder="1" applyAlignment="1">
      <alignment horizontal="center"/>
    </xf>
    <xf numFmtId="164" fontId="24" fillId="12" borderId="1" xfId="0" applyNumberFormat="1" applyFont="1" applyFill="1" applyBorder="1" applyAlignment="1">
      <alignment horizontal="center"/>
    </xf>
    <xf numFmtId="164" fontId="24" fillId="16" borderId="1" xfId="0" applyNumberFormat="1" applyFont="1" applyFill="1" applyBorder="1" applyAlignment="1">
      <alignment horizontal="center"/>
    </xf>
    <xf numFmtId="164" fontId="19" fillId="0" borderId="1" xfId="0" applyNumberFormat="1" applyFont="1" applyFill="1" applyBorder="1" applyAlignment="1">
      <alignment horizontal="center"/>
    </xf>
    <xf numFmtId="164" fontId="24" fillId="0" borderId="1" xfId="0" applyNumberFormat="1" applyFont="1" applyFill="1" applyBorder="1" applyAlignment="1">
      <alignment horizontal="center"/>
    </xf>
    <xf numFmtId="164" fontId="20" fillId="0" borderId="1" xfId="0" applyNumberFormat="1" applyFont="1" applyFill="1" applyBorder="1" applyAlignment="1">
      <alignment horizontal="center"/>
    </xf>
    <xf numFmtId="164" fontId="20" fillId="16" borderId="1" xfId="0" applyNumberFormat="1" applyFont="1" applyFill="1" applyBorder="1" applyAlignment="1">
      <alignment horizontal="center"/>
    </xf>
    <xf numFmtId="4" fontId="19" fillId="0" borderId="1" xfId="0" applyNumberFormat="1" applyFont="1" applyFill="1" applyBorder="1"/>
    <xf numFmtId="4" fontId="24" fillId="0" borderId="1" xfId="0" applyNumberFormat="1" applyFont="1" applyFill="1" applyBorder="1" applyAlignment="1">
      <alignment horizontal="center"/>
    </xf>
    <xf numFmtId="0" fontId="19" fillId="0" borderId="1" xfId="0" applyFont="1" applyFill="1" applyBorder="1"/>
    <xf numFmtId="164" fontId="19" fillId="16" borderId="0" xfId="0" applyNumberFormat="1" applyFont="1" applyFill="1" applyBorder="1" applyAlignment="1">
      <alignment horizontal="center"/>
    </xf>
    <xf numFmtId="164" fontId="19" fillId="0" borderId="8" xfId="0" applyNumberFormat="1" applyFont="1" applyFill="1" applyBorder="1" applyAlignment="1">
      <alignment horizontal="center"/>
    </xf>
    <xf numFmtId="164" fontId="20" fillId="0" borderId="8" xfId="0" applyNumberFormat="1" applyFont="1" applyFill="1" applyBorder="1" applyAlignment="1">
      <alignment horizontal="center"/>
    </xf>
    <xf numFmtId="0" fontId="28" fillId="0" borderId="8" xfId="0" applyFont="1" applyFill="1" applyBorder="1"/>
    <xf numFmtId="0" fontId="27" fillId="0" borderId="0" xfId="0" applyFont="1" applyFill="1" applyBorder="1"/>
    <xf numFmtId="164" fontId="27" fillId="0" borderId="0" xfId="0" applyNumberFormat="1" applyFont="1" applyFill="1" applyBorder="1"/>
    <xf numFmtId="4" fontId="15" fillId="0" borderId="1" xfId="0" applyNumberFormat="1" applyFont="1" applyFill="1" applyBorder="1"/>
    <xf numFmtId="164" fontId="15" fillId="13" borderId="1" xfId="0" applyNumberFormat="1" applyFont="1" applyFill="1" applyBorder="1" applyAlignment="1">
      <alignment horizontal="center"/>
    </xf>
    <xf numFmtId="164" fontId="15" fillId="0" borderId="1" xfId="0" applyNumberFormat="1" applyFont="1" applyFill="1" applyBorder="1" applyAlignment="1">
      <alignment horizontal="center"/>
    </xf>
    <xf numFmtId="164" fontId="15" fillId="14" borderId="1" xfId="0" applyNumberFormat="1" applyFont="1" applyFill="1" applyBorder="1" applyAlignment="1">
      <alignment horizontal="center"/>
    </xf>
    <xf numFmtId="164" fontId="15" fillId="15" borderId="1" xfId="0" applyNumberFormat="1" applyFont="1" applyFill="1" applyBorder="1" applyAlignment="1">
      <alignment horizontal="center"/>
    </xf>
    <xf numFmtId="0" fontId="15" fillId="0" borderId="1" xfId="0" applyFont="1" applyFill="1" applyBorder="1"/>
    <xf numFmtId="166" fontId="15" fillId="14" borderId="1" xfId="0" applyNumberFormat="1" applyFont="1" applyFill="1" applyBorder="1" applyAlignment="1">
      <alignment horizontal="center"/>
    </xf>
    <xf numFmtId="0" fontId="27" fillId="0" borderId="1" xfId="0" applyFont="1" applyFill="1" applyBorder="1"/>
    <xf numFmtId="4" fontId="27" fillId="0" borderId="1" xfId="0" applyNumberFormat="1" applyFont="1" applyFill="1" applyBorder="1" applyAlignment="1">
      <alignment horizontal="center"/>
    </xf>
    <xf numFmtId="164" fontId="27" fillId="13" borderId="1" xfId="0" applyNumberFormat="1" applyFont="1" applyFill="1" applyBorder="1" applyAlignment="1">
      <alignment horizontal="center"/>
    </xf>
    <xf numFmtId="164" fontId="27" fillId="0" borderId="1" xfId="0" applyNumberFormat="1" applyFont="1" applyFill="1" applyBorder="1" applyAlignment="1">
      <alignment horizontal="center"/>
    </xf>
    <xf numFmtId="164" fontId="27" fillId="14" borderId="1" xfId="0" applyNumberFormat="1" applyFont="1" applyFill="1" applyBorder="1" applyAlignment="1">
      <alignment horizontal="center"/>
    </xf>
    <xf numFmtId="166" fontId="27" fillId="14" borderId="1" xfId="0" applyNumberFormat="1" applyFont="1" applyFill="1" applyBorder="1" applyAlignment="1">
      <alignment horizontal="center"/>
    </xf>
    <xf numFmtId="14" fontId="0" fillId="0" borderId="0" xfId="0" applyNumberFormat="1"/>
    <xf numFmtId="16" fontId="0" fillId="0" borderId="0" xfId="0" applyNumberFormat="1"/>
    <xf numFmtId="164" fontId="0" fillId="0" borderId="0" xfId="0" applyNumberFormat="1" applyFill="1"/>
    <xf numFmtId="164" fontId="0" fillId="0" borderId="0" xfId="0" applyNumberFormat="1" applyBorder="1"/>
    <xf numFmtId="164" fontId="0" fillId="6" borderId="0" xfId="0" applyNumberFormat="1" applyFill="1"/>
    <xf numFmtId="0" fontId="27" fillId="0" borderId="1" xfId="0" applyFont="1" applyFill="1" applyBorder="1" applyAlignment="1">
      <alignment wrapText="1"/>
    </xf>
    <xf numFmtId="0" fontId="27" fillId="12" borderId="1" xfId="0" applyFont="1" applyFill="1" applyBorder="1" applyAlignment="1">
      <alignment wrapText="1"/>
    </xf>
    <xf numFmtId="4" fontId="27" fillId="12" borderId="1" xfId="0" applyNumberFormat="1" applyFont="1" applyFill="1" applyBorder="1" applyAlignment="1">
      <alignment horizontal="center"/>
    </xf>
    <xf numFmtId="0" fontId="27" fillId="12" borderId="1" xfId="0" applyFont="1" applyFill="1" applyBorder="1"/>
    <xf numFmtId="0" fontId="27" fillId="0" borderId="1" xfId="0" applyFont="1" applyFill="1" applyBorder="1" applyAlignment="1">
      <alignment horizontal="left"/>
    </xf>
    <xf numFmtId="0" fontId="27" fillId="0" borderId="8" xfId="0" applyFont="1" applyFill="1" applyBorder="1"/>
    <xf numFmtId="4" fontId="27" fillId="0" borderId="8" xfId="0" applyNumberFormat="1" applyFont="1" applyFill="1" applyBorder="1" applyAlignment="1">
      <alignment horizontal="center"/>
    </xf>
    <xf numFmtId="164" fontId="27" fillId="0" borderId="8" xfId="0" applyNumberFormat="1" applyFont="1" applyFill="1" applyBorder="1" applyAlignment="1">
      <alignment horizontal="center"/>
    </xf>
    <xf numFmtId="164" fontId="27" fillId="13" borderId="8" xfId="0" applyNumberFormat="1" applyFont="1" applyFill="1" applyBorder="1" applyAlignment="1">
      <alignment horizontal="center"/>
    </xf>
    <xf numFmtId="164" fontId="27" fillId="14" borderId="8" xfId="0" applyNumberFormat="1" applyFont="1" applyFill="1" applyBorder="1" applyAlignment="1">
      <alignment horizontal="center"/>
    </xf>
    <xf numFmtId="164" fontId="27" fillId="15" borderId="8" xfId="0" applyNumberFormat="1" applyFont="1" applyFill="1" applyBorder="1" applyAlignment="1">
      <alignment horizontal="center"/>
    </xf>
    <xf numFmtId="166" fontId="27" fillId="14" borderId="8" xfId="0" applyNumberFormat="1" applyFont="1" applyFill="1" applyBorder="1" applyAlignment="1">
      <alignment horizontal="center"/>
    </xf>
    <xf numFmtId="0" fontId="0" fillId="0" borderId="1" xfId="0" applyFill="1" applyBorder="1" applyAlignment="1">
      <alignment wrapText="1"/>
    </xf>
    <xf numFmtId="4" fontId="0" fillId="0" borderId="1" xfId="0" applyNumberFormat="1" applyFill="1" applyBorder="1" applyAlignment="1">
      <alignment horizontal="center"/>
    </xf>
    <xf numFmtId="164" fontId="18" fillId="6" borderId="1" xfId="0" applyNumberFormat="1" applyFont="1" applyFill="1" applyBorder="1" applyAlignment="1">
      <alignment horizontal="center"/>
    </xf>
    <xf numFmtId="164" fontId="10" fillId="5" borderId="1" xfId="0" applyNumberFormat="1" applyFont="1" applyFill="1" applyBorder="1" applyAlignment="1">
      <alignment horizontal="center"/>
    </xf>
    <xf numFmtId="0" fontId="25" fillId="11" borderId="2" xfId="0" applyFont="1" applyFill="1" applyBorder="1" applyAlignment="1">
      <alignment horizontal="center"/>
    </xf>
    <xf numFmtId="0" fontId="25" fillId="11" borderId="3" xfId="0" applyFont="1" applyFill="1" applyBorder="1" applyAlignment="1">
      <alignment horizontal="center"/>
    </xf>
    <xf numFmtId="0" fontId="25" fillId="11" borderId="4" xfId="0" applyFont="1" applyFill="1" applyBorder="1" applyAlignment="1">
      <alignment horizontal="center"/>
    </xf>
    <xf numFmtId="0" fontId="12" fillId="8" borderId="5" xfId="0" applyFont="1" applyFill="1" applyBorder="1" applyAlignment="1">
      <alignment horizontal="center" wrapText="1"/>
    </xf>
    <xf numFmtId="0" fontId="12" fillId="8" borderId="2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 vertical="center"/>
    </xf>
    <xf numFmtId="0" fontId="25" fillId="11" borderId="5" xfId="0" applyFont="1" applyFill="1" applyBorder="1" applyAlignment="1">
      <alignment horizontal="center" vertical="center"/>
    </xf>
    <xf numFmtId="0" fontId="25" fillId="11" borderId="9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/>
    </xf>
    <xf numFmtId="0" fontId="0" fillId="17" borderId="0" xfId="0" applyFill="1"/>
    <xf numFmtId="164" fontId="10" fillId="17" borderId="0" xfId="0" applyNumberFormat="1" applyFont="1" applyFill="1" applyAlignment="1">
      <alignment horizontal="center"/>
    </xf>
    <xf numFmtId="4" fontId="0" fillId="17" borderId="0" xfId="0" applyNumberFormat="1" applyFill="1" applyAlignment="1">
      <alignment horizontal="center"/>
    </xf>
    <xf numFmtId="0" fontId="0" fillId="17" borderId="0" xfId="0" applyFill="1" applyAlignment="1">
      <alignment horizontal="center"/>
    </xf>
    <xf numFmtId="164" fontId="0" fillId="17" borderId="0" xfId="0" applyNumberFormat="1" applyFill="1" applyAlignment="1">
      <alignment horizontal="center"/>
    </xf>
    <xf numFmtId="164" fontId="1" fillId="17" borderId="0" xfId="0" applyNumberFormat="1" applyFont="1" applyFill="1" applyAlignment="1">
      <alignment horizontal="center"/>
    </xf>
    <xf numFmtId="0" fontId="16" fillId="17" borderId="0" xfId="0" applyFont="1" applyFill="1"/>
    <xf numFmtId="164" fontId="16" fillId="17" borderId="0" xfId="0" applyNumberFormat="1" applyFont="1" applyFill="1" applyAlignment="1">
      <alignment horizontal="center"/>
    </xf>
    <xf numFmtId="4" fontId="16" fillId="17" borderId="0" xfId="0" applyNumberFormat="1" applyFont="1" applyFill="1" applyAlignment="1">
      <alignment horizontal="center"/>
    </xf>
    <xf numFmtId="0" fontId="16" fillId="17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123826</xdr:rowOff>
    </xdr:from>
    <xdr:to>
      <xdr:col>11</xdr:col>
      <xdr:colOff>438150</xdr:colOff>
      <xdr:row>2</xdr:row>
      <xdr:rowOff>276226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200525" y="123826"/>
          <a:ext cx="5124450" cy="1162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Louisiana Office of Alcohol</a:t>
          </a:r>
          <a:r>
            <a:rPr lang="en-US" sz="20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 and Tobacco Control</a:t>
          </a:r>
        </a:p>
        <a:p>
          <a:pPr algn="ctr"/>
          <a:r>
            <a:rPr lang="en-US" sz="18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Commissioner Chad Brown</a:t>
          </a:r>
          <a:endParaRPr lang="en-US" sz="18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27215</xdr:rowOff>
    </xdr:from>
    <xdr:to>
      <xdr:col>0</xdr:col>
      <xdr:colOff>1575938</xdr:colOff>
      <xdr:row>4</xdr:row>
      <xdr:rowOff>16752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EBC6F19-EEAB-4F73-A15C-080A9B626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27215"/>
          <a:ext cx="1575938" cy="15861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371927</xdr:colOff>
      <xdr:row>0</xdr:row>
      <xdr:rowOff>18144</xdr:rowOff>
    </xdr:from>
    <xdr:to>
      <xdr:col>18</xdr:col>
      <xdr:colOff>659722</xdr:colOff>
      <xdr:row>4</xdr:row>
      <xdr:rowOff>13124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B7AB4CD-D7B0-4B2D-8F75-29ABC060D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811499" y="18144"/>
          <a:ext cx="1575938" cy="15915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6961"/>
  <sheetViews>
    <sheetView windowProtection="1" tabSelected="1" zoomScale="60" zoomScaleNormal="60" zoomScaleSheetLayoutView="90" workbookViewId="0">
      <selection activeCell="Y2" sqref="Y2"/>
    </sheetView>
  </sheetViews>
  <sheetFormatPr defaultRowHeight="14.6" x14ac:dyDescent="0.4"/>
  <cols>
    <col min="1" max="1" width="62.69140625" customWidth="1"/>
    <col min="2" max="2" width="8" style="141" customWidth="1"/>
    <col min="3" max="3" width="12.3828125" style="108" customWidth="1"/>
    <col min="4" max="4" width="14.53515625" style="30" customWidth="1"/>
    <col min="5" max="5" width="8.3828125" style="30" customWidth="1"/>
    <col min="6" max="6" width="9.84375" style="30" customWidth="1"/>
    <col min="7" max="7" width="9.53515625" style="30" customWidth="1"/>
    <col min="8" max="9" width="12.3828125" style="30" customWidth="1"/>
    <col min="10" max="10" width="9.84375" style="30" customWidth="1"/>
    <col min="11" max="12" width="9.3828125" style="30" customWidth="1"/>
    <col min="13" max="13" width="9.53515625" style="30" customWidth="1"/>
    <col min="14" max="14" width="9.3828125" style="30" customWidth="1"/>
    <col min="15" max="15" width="9.15234375" style="30" customWidth="1"/>
    <col min="16" max="16" width="11.53515625" style="30" customWidth="1"/>
    <col min="17" max="17" width="9.15234375" style="95" customWidth="1"/>
    <col min="18" max="18" width="9.15234375" style="30" customWidth="1"/>
    <col min="19" max="19" width="9.3828125" style="30" customWidth="1"/>
    <col min="20" max="23" width="0" hidden="1" customWidth="1"/>
  </cols>
  <sheetData>
    <row r="1" spans="1:22" x14ac:dyDescent="0.4">
      <c r="A1" s="215"/>
      <c r="B1" s="216"/>
      <c r="C1" s="217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9"/>
      <c r="R1" s="1"/>
      <c r="S1" s="1"/>
    </row>
    <row r="2" spans="1:22" ht="65.150000000000006" customHeight="1" x14ac:dyDescent="0.4">
      <c r="A2" s="215"/>
      <c r="B2" s="216"/>
      <c r="C2" s="217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9"/>
      <c r="R2" s="1"/>
      <c r="S2" s="1"/>
    </row>
    <row r="3" spans="1:22" ht="32.15" customHeight="1" x14ac:dyDescent="0.4">
      <c r="A3" s="215"/>
      <c r="B3" s="216"/>
      <c r="C3" s="217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9"/>
      <c r="R3" s="1"/>
      <c r="S3" s="1"/>
    </row>
    <row r="4" spans="1:22" x14ac:dyDescent="0.4">
      <c r="A4" s="221"/>
      <c r="B4" s="222"/>
      <c r="C4" s="223"/>
      <c r="D4" s="224">
        <v>0.01</v>
      </c>
      <c r="E4" s="224"/>
      <c r="F4" s="224">
        <v>10.8</v>
      </c>
      <c r="G4" s="224"/>
      <c r="H4" s="224">
        <v>0.03</v>
      </c>
      <c r="I4" s="224"/>
      <c r="J4" s="224"/>
      <c r="K4" s="224"/>
      <c r="L4" s="224"/>
      <c r="M4" s="224">
        <v>0.01</v>
      </c>
      <c r="N4" s="224"/>
      <c r="O4" s="224">
        <v>0.06</v>
      </c>
      <c r="P4" s="224"/>
      <c r="Q4" s="220"/>
      <c r="R4" s="1"/>
      <c r="S4" s="1"/>
    </row>
    <row r="5" spans="1:22" s="10" customFormat="1" ht="49.5" customHeight="1" x14ac:dyDescent="0.55000000000000004">
      <c r="A5" s="68" t="s">
        <v>479</v>
      </c>
      <c r="B5" s="130" t="s">
        <v>0</v>
      </c>
      <c r="C5" s="107" t="s">
        <v>38</v>
      </c>
      <c r="D5" s="3" t="s">
        <v>42</v>
      </c>
      <c r="E5" s="3"/>
      <c r="F5" s="3" t="s">
        <v>51</v>
      </c>
      <c r="G5" s="4" t="s">
        <v>1</v>
      </c>
      <c r="H5" s="5" t="s">
        <v>39</v>
      </c>
      <c r="I5" s="5" t="s">
        <v>2</v>
      </c>
      <c r="J5" s="6" t="s">
        <v>40</v>
      </c>
      <c r="K5" s="7" t="s">
        <v>3</v>
      </c>
      <c r="L5" s="32" t="s">
        <v>41</v>
      </c>
      <c r="M5" s="32" t="s">
        <v>43</v>
      </c>
      <c r="N5" s="32"/>
      <c r="O5" s="5" t="s">
        <v>4</v>
      </c>
      <c r="P5" s="3" t="s">
        <v>5</v>
      </c>
      <c r="Q5" s="86" t="s">
        <v>40</v>
      </c>
      <c r="R5" s="8" t="s">
        <v>6</v>
      </c>
      <c r="S5" s="9" t="s">
        <v>7</v>
      </c>
      <c r="U5" s="11"/>
      <c r="V5" s="11"/>
    </row>
    <row r="6" spans="1:22" x14ac:dyDescent="0.4">
      <c r="A6" s="12" t="s">
        <v>8</v>
      </c>
      <c r="B6" s="131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4"/>
      <c r="P6" s="15"/>
      <c r="Q6" s="87"/>
      <c r="R6" s="13"/>
      <c r="S6" s="16"/>
      <c r="U6" s="17"/>
      <c r="V6" s="17"/>
    </row>
    <row r="7" spans="1:22" s="168" customFormat="1" ht="18.45" x14ac:dyDescent="0.4">
      <c r="A7" s="211" t="s">
        <v>82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3"/>
      <c r="U7" s="169"/>
      <c r="V7" s="169"/>
    </row>
    <row r="8" spans="1:22" s="168" customFormat="1" x14ac:dyDescent="0.4">
      <c r="A8" s="151" t="s">
        <v>222</v>
      </c>
      <c r="B8" s="152"/>
      <c r="C8" s="170"/>
      <c r="D8" s="171"/>
      <c r="E8" s="171"/>
      <c r="F8" s="171"/>
      <c r="G8" s="172"/>
      <c r="H8" s="173"/>
      <c r="I8" s="173"/>
      <c r="J8" s="172"/>
      <c r="K8" s="174"/>
      <c r="L8" s="175"/>
      <c r="M8" s="172"/>
      <c r="N8" s="172"/>
      <c r="O8" s="176"/>
      <c r="P8" s="171"/>
      <c r="Q8" s="154"/>
      <c r="R8" s="172"/>
      <c r="S8" s="174"/>
      <c r="U8" s="169"/>
      <c r="V8" s="169"/>
    </row>
    <row r="9" spans="1:22" s="168" customFormat="1" x14ac:dyDescent="0.4">
      <c r="A9" s="175" t="s">
        <v>223</v>
      </c>
      <c r="B9" s="155">
        <v>86.34</v>
      </c>
      <c r="C9" s="170">
        <v>2.8</v>
      </c>
      <c r="D9" s="171">
        <f>ROUNDUP(((B9-C9)*$D$4),2)</f>
        <v>0.84</v>
      </c>
      <c r="E9" s="171">
        <f>(B9-C9)+D9</f>
        <v>84.38000000000001</v>
      </c>
      <c r="F9" s="171">
        <v>10.8</v>
      </c>
      <c r="G9" s="172">
        <f>E9+F9</f>
        <v>95.18</v>
      </c>
      <c r="H9" s="173">
        <f>G9*$H$4</f>
        <v>2.8553999999999999</v>
      </c>
      <c r="I9" s="173">
        <f>G9+H9</f>
        <v>98.03540000000001</v>
      </c>
      <c r="J9" s="172"/>
      <c r="K9" s="174">
        <f>I9-J9</f>
        <v>98.03540000000001</v>
      </c>
      <c r="L9" s="175"/>
      <c r="M9" s="172">
        <f>ROUNDUP(((K9-L9)*$M$4),2)</f>
        <v>0.99</v>
      </c>
      <c r="N9" s="172">
        <f>(K9-L9)+M9</f>
        <v>99.025400000000005</v>
      </c>
      <c r="O9" s="176">
        <f>(K9-L9+M9)*$O$4</f>
        <v>5.9415240000000002</v>
      </c>
      <c r="P9" s="171">
        <f>N9+O9</f>
        <v>104.96692400000001</v>
      </c>
      <c r="Q9" s="156">
        <v>14</v>
      </c>
      <c r="R9" s="172">
        <f>P9-Q9</f>
        <v>90.966924000000006</v>
      </c>
      <c r="S9" s="174">
        <f>R9/10</f>
        <v>9.0966924000000002</v>
      </c>
      <c r="T9" s="168" t="s">
        <v>346</v>
      </c>
      <c r="U9" s="169"/>
      <c r="V9" s="169" t="s">
        <v>347</v>
      </c>
    </row>
    <row r="10" spans="1:22" s="168" customFormat="1" x14ac:dyDescent="0.4">
      <c r="A10" s="175" t="s">
        <v>224</v>
      </c>
      <c r="B10" s="155">
        <v>86.34</v>
      </c>
      <c r="C10" s="170">
        <v>2.8</v>
      </c>
      <c r="D10" s="171">
        <f t="shared" ref="D10:D57" si="0">ROUNDUP(((B10-C10)*$D$4),2)</f>
        <v>0.84</v>
      </c>
      <c r="E10" s="171">
        <f t="shared" ref="E10:E57" si="1">(B10-C10)+D10</f>
        <v>84.38000000000001</v>
      </c>
      <c r="F10" s="171">
        <v>10.8</v>
      </c>
      <c r="G10" s="172">
        <f t="shared" ref="G10:G57" si="2">E10+F10</f>
        <v>95.18</v>
      </c>
      <c r="H10" s="173">
        <f t="shared" ref="H10:H57" si="3">G10*$H$4</f>
        <v>2.8553999999999999</v>
      </c>
      <c r="I10" s="173">
        <f t="shared" ref="I10:I57" si="4">G10+H10</f>
        <v>98.03540000000001</v>
      </c>
      <c r="J10" s="172"/>
      <c r="K10" s="174">
        <f t="shared" ref="K10:K57" si="5">I10-J10</f>
        <v>98.03540000000001</v>
      </c>
      <c r="L10" s="175"/>
      <c r="M10" s="172">
        <f t="shared" ref="M10:M57" si="6">ROUNDUP(((K10-L10)*$M$4),2)</f>
        <v>0.99</v>
      </c>
      <c r="N10" s="172">
        <f t="shared" ref="N10:N57" si="7">(K10-L10)+M10</f>
        <v>99.025400000000005</v>
      </c>
      <c r="O10" s="176">
        <f t="shared" ref="O10:O57" si="8">(K10-L10+M10)*$O$4</f>
        <v>5.9415240000000002</v>
      </c>
      <c r="P10" s="171">
        <f t="shared" ref="P10:P57" si="9">N10+O10</f>
        <v>104.96692400000001</v>
      </c>
      <c r="Q10" s="156">
        <v>14</v>
      </c>
      <c r="R10" s="172">
        <f t="shared" ref="R10:R57" si="10">P10-Q10</f>
        <v>90.966924000000006</v>
      </c>
      <c r="S10" s="174">
        <f t="shared" ref="S10:S57" si="11">R10/10</f>
        <v>9.0966924000000002</v>
      </c>
      <c r="T10" s="168" t="s">
        <v>346</v>
      </c>
      <c r="U10" s="169"/>
      <c r="V10" s="169" t="s">
        <v>347</v>
      </c>
    </row>
    <row r="11" spans="1:22" s="168" customFormat="1" x14ac:dyDescent="0.4">
      <c r="A11" s="175" t="s">
        <v>225</v>
      </c>
      <c r="B11" s="155">
        <v>86.34</v>
      </c>
      <c r="C11" s="170">
        <v>2.8</v>
      </c>
      <c r="D11" s="171">
        <f>ROUNDUP(((B11-C11)*$D$4),2)</f>
        <v>0.84</v>
      </c>
      <c r="E11" s="171">
        <f>(B11-C11)+D11</f>
        <v>84.38000000000001</v>
      </c>
      <c r="F11" s="171">
        <v>10.8</v>
      </c>
      <c r="G11" s="172">
        <f t="shared" si="2"/>
        <v>95.18</v>
      </c>
      <c r="H11" s="173">
        <f t="shared" si="3"/>
        <v>2.8553999999999999</v>
      </c>
      <c r="I11" s="173">
        <f t="shared" si="4"/>
        <v>98.03540000000001</v>
      </c>
      <c r="J11" s="172"/>
      <c r="K11" s="174">
        <f t="shared" si="5"/>
        <v>98.03540000000001</v>
      </c>
      <c r="L11" s="175"/>
      <c r="M11" s="172">
        <f t="shared" si="6"/>
        <v>0.99</v>
      </c>
      <c r="N11" s="172">
        <f t="shared" si="7"/>
        <v>99.025400000000005</v>
      </c>
      <c r="O11" s="176">
        <f t="shared" si="8"/>
        <v>5.9415240000000002</v>
      </c>
      <c r="P11" s="171">
        <f t="shared" si="9"/>
        <v>104.96692400000001</v>
      </c>
      <c r="Q11" s="156">
        <v>14</v>
      </c>
      <c r="R11" s="172">
        <f t="shared" si="10"/>
        <v>90.966924000000006</v>
      </c>
      <c r="S11" s="174">
        <f t="shared" si="11"/>
        <v>9.0966924000000002</v>
      </c>
      <c r="T11" s="168" t="s">
        <v>346</v>
      </c>
      <c r="U11" s="169"/>
      <c r="V11" s="169" t="s">
        <v>347</v>
      </c>
    </row>
    <row r="12" spans="1:22" s="168" customFormat="1" x14ac:dyDescent="0.4">
      <c r="A12" s="175" t="s">
        <v>226</v>
      </c>
      <c r="B12" s="155">
        <v>86.34</v>
      </c>
      <c r="C12" s="170">
        <v>2.8</v>
      </c>
      <c r="D12" s="171">
        <f>ROUNDUP(((B12-C12)*$D$4),2)</f>
        <v>0.84</v>
      </c>
      <c r="E12" s="171">
        <f>(B12-C12)+D12</f>
        <v>84.38000000000001</v>
      </c>
      <c r="F12" s="171">
        <v>10.8</v>
      </c>
      <c r="G12" s="172">
        <f t="shared" si="2"/>
        <v>95.18</v>
      </c>
      <c r="H12" s="173">
        <f t="shared" si="3"/>
        <v>2.8553999999999999</v>
      </c>
      <c r="I12" s="173">
        <f t="shared" si="4"/>
        <v>98.03540000000001</v>
      </c>
      <c r="J12" s="172"/>
      <c r="K12" s="174">
        <f t="shared" si="5"/>
        <v>98.03540000000001</v>
      </c>
      <c r="L12" s="175"/>
      <c r="M12" s="172">
        <f t="shared" si="6"/>
        <v>0.99</v>
      </c>
      <c r="N12" s="172">
        <f t="shared" si="7"/>
        <v>99.025400000000005</v>
      </c>
      <c r="O12" s="176">
        <f t="shared" si="8"/>
        <v>5.9415240000000002</v>
      </c>
      <c r="P12" s="171">
        <f t="shared" si="9"/>
        <v>104.96692400000001</v>
      </c>
      <c r="Q12" s="156">
        <v>14</v>
      </c>
      <c r="R12" s="172">
        <f t="shared" si="10"/>
        <v>90.966924000000006</v>
      </c>
      <c r="S12" s="174">
        <f t="shared" si="11"/>
        <v>9.0966924000000002</v>
      </c>
      <c r="T12" s="168" t="s">
        <v>346</v>
      </c>
      <c r="U12" s="169"/>
      <c r="V12" s="169" t="s">
        <v>347</v>
      </c>
    </row>
    <row r="13" spans="1:22" s="168" customFormat="1" x14ac:dyDescent="0.4">
      <c r="A13" s="175" t="s">
        <v>227</v>
      </c>
      <c r="B13" s="155">
        <v>86.34</v>
      </c>
      <c r="C13" s="170">
        <v>2.8</v>
      </c>
      <c r="D13" s="171">
        <f t="shared" si="0"/>
        <v>0.84</v>
      </c>
      <c r="E13" s="171">
        <f t="shared" si="1"/>
        <v>84.38000000000001</v>
      </c>
      <c r="F13" s="171">
        <v>10.8</v>
      </c>
      <c r="G13" s="172">
        <f t="shared" si="2"/>
        <v>95.18</v>
      </c>
      <c r="H13" s="173">
        <f t="shared" si="3"/>
        <v>2.8553999999999999</v>
      </c>
      <c r="I13" s="173">
        <f t="shared" si="4"/>
        <v>98.03540000000001</v>
      </c>
      <c r="J13" s="172"/>
      <c r="K13" s="174">
        <f t="shared" si="5"/>
        <v>98.03540000000001</v>
      </c>
      <c r="L13" s="175"/>
      <c r="M13" s="172">
        <f t="shared" si="6"/>
        <v>0.99</v>
      </c>
      <c r="N13" s="172">
        <f t="shared" si="7"/>
        <v>99.025400000000005</v>
      </c>
      <c r="O13" s="176">
        <f t="shared" si="8"/>
        <v>5.9415240000000002</v>
      </c>
      <c r="P13" s="171">
        <f t="shared" si="9"/>
        <v>104.96692400000001</v>
      </c>
      <c r="Q13" s="156">
        <v>14</v>
      </c>
      <c r="R13" s="172">
        <f t="shared" si="10"/>
        <v>90.966924000000006</v>
      </c>
      <c r="S13" s="174">
        <f t="shared" si="11"/>
        <v>9.0966924000000002</v>
      </c>
      <c r="T13" s="168" t="s">
        <v>346</v>
      </c>
      <c r="U13" s="169"/>
      <c r="V13" s="169" t="s">
        <v>347</v>
      </c>
    </row>
    <row r="14" spans="1:22" s="168" customFormat="1" x14ac:dyDescent="0.4">
      <c r="A14" s="175" t="s">
        <v>228</v>
      </c>
      <c r="B14" s="155">
        <v>86.34</v>
      </c>
      <c r="C14" s="170">
        <v>2.8</v>
      </c>
      <c r="D14" s="171">
        <f>ROUNDUP(((B14-C14)*$D$4),2)</f>
        <v>0.84</v>
      </c>
      <c r="E14" s="171">
        <f>(B14-C14)+D14</f>
        <v>84.38000000000001</v>
      </c>
      <c r="F14" s="171">
        <v>10.8</v>
      </c>
      <c r="G14" s="172">
        <f t="shared" si="2"/>
        <v>95.18</v>
      </c>
      <c r="H14" s="173">
        <f t="shared" si="3"/>
        <v>2.8553999999999999</v>
      </c>
      <c r="I14" s="173">
        <f t="shared" si="4"/>
        <v>98.03540000000001</v>
      </c>
      <c r="J14" s="172"/>
      <c r="K14" s="174">
        <f t="shared" si="5"/>
        <v>98.03540000000001</v>
      </c>
      <c r="L14" s="175"/>
      <c r="M14" s="172">
        <f t="shared" si="6"/>
        <v>0.99</v>
      </c>
      <c r="N14" s="172">
        <f t="shared" si="7"/>
        <v>99.025400000000005</v>
      </c>
      <c r="O14" s="176">
        <f t="shared" si="8"/>
        <v>5.9415240000000002</v>
      </c>
      <c r="P14" s="171">
        <f t="shared" si="9"/>
        <v>104.96692400000001</v>
      </c>
      <c r="Q14" s="156">
        <v>14</v>
      </c>
      <c r="R14" s="172">
        <f t="shared" si="10"/>
        <v>90.966924000000006</v>
      </c>
      <c r="S14" s="174">
        <f t="shared" si="11"/>
        <v>9.0966924000000002</v>
      </c>
      <c r="T14" s="168" t="s">
        <v>346</v>
      </c>
      <c r="U14" s="169"/>
      <c r="V14" s="169" t="s">
        <v>347</v>
      </c>
    </row>
    <row r="15" spans="1:22" s="168" customFormat="1" x14ac:dyDescent="0.4">
      <c r="A15" s="175" t="s">
        <v>229</v>
      </c>
      <c r="B15" s="155">
        <v>86.34</v>
      </c>
      <c r="C15" s="170">
        <v>2.8</v>
      </c>
      <c r="D15" s="171">
        <f>ROUNDUP(((B15-C15)*$D$4),2)</f>
        <v>0.84</v>
      </c>
      <c r="E15" s="171">
        <f>(B15-C15)+D15</f>
        <v>84.38000000000001</v>
      </c>
      <c r="F15" s="171">
        <v>10.8</v>
      </c>
      <c r="G15" s="172">
        <f t="shared" si="2"/>
        <v>95.18</v>
      </c>
      <c r="H15" s="173">
        <f t="shared" si="3"/>
        <v>2.8553999999999999</v>
      </c>
      <c r="I15" s="173">
        <f t="shared" si="4"/>
        <v>98.03540000000001</v>
      </c>
      <c r="J15" s="172"/>
      <c r="K15" s="174">
        <f t="shared" si="5"/>
        <v>98.03540000000001</v>
      </c>
      <c r="L15" s="175"/>
      <c r="M15" s="172">
        <f t="shared" si="6"/>
        <v>0.99</v>
      </c>
      <c r="N15" s="172">
        <f t="shared" si="7"/>
        <v>99.025400000000005</v>
      </c>
      <c r="O15" s="176">
        <f t="shared" si="8"/>
        <v>5.9415240000000002</v>
      </c>
      <c r="P15" s="171">
        <f t="shared" si="9"/>
        <v>104.96692400000001</v>
      </c>
      <c r="Q15" s="156">
        <v>14</v>
      </c>
      <c r="R15" s="172">
        <f t="shared" si="10"/>
        <v>90.966924000000006</v>
      </c>
      <c r="S15" s="174">
        <f t="shared" si="11"/>
        <v>9.0966924000000002</v>
      </c>
      <c r="T15" s="168" t="s">
        <v>346</v>
      </c>
      <c r="U15" s="169"/>
      <c r="V15" s="169" t="s">
        <v>347</v>
      </c>
    </row>
    <row r="16" spans="1:22" s="168" customFormat="1" x14ac:dyDescent="0.4">
      <c r="A16" s="175" t="s">
        <v>230</v>
      </c>
      <c r="B16" s="155">
        <v>86.34</v>
      </c>
      <c r="C16" s="170">
        <v>2.8</v>
      </c>
      <c r="D16" s="171">
        <f t="shared" si="0"/>
        <v>0.84</v>
      </c>
      <c r="E16" s="171">
        <f t="shared" si="1"/>
        <v>84.38000000000001</v>
      </c>
      <c r="F16" s="171">
        <v>10.8</v>
      </c>
      <c r="G16" s="172">
        <f t="shared" si="2"/>
        <v>95.18</v>
      </c>
      <c r="H16" s="173">
        <f t="shared" si="3"/>
        <v>2.8553999999999999</v>
      </c>
      <c r="I16" s="173">
        <f t="shared" si="4"/>
        <v>98.03540000000001</v>
      </c>
      <c r="J16" s="172"/>
      <c r="K16" s="174">
        <f t="shared" si="5"/>
        <v>98.03540000000001</v>
      </c>
      <c r="L16" s="175"/>
      <c r="M16" s="172">
        <f t="shared" si="6"/>
        <v>0.99</v>
      </c>
      <c r="N16" s="172">
        <f t="shared" si="7"/>
        <v>99.025400000000005</v>
      </c>
      <c r="O16" s="176">
        <f t="shared" si="8"/>
        <v>5.9415240000000002</v>
      </c>
      <c r="P16" s="171">
        <f t="shared" si="9"/>
        <v>104.96692400000001</v>
      </c>
      <c r="Q16" s="156">
        <v>14</v>
      </c>
      <c r="R16" s="172">
        <f t="shared" si="10"/>
        <v>90.966924000000006</v>
      </c>
      <c r="S16" s="174">
        <f t="shared" si="11"/>
        <v>9.0966924000000002</v>
      </c>
      <c r="T16" s="168" t="s">
        <v>346</v>
      </c>
      <c r="U16" s="169"/>
      <c r="V16" s="169" t="s">
        <v>347</v>
      </c>
    </row>
    <row r="17" spans="1:22" s="168" customFormat="1" x14ac:dyDescent="0.4">
      <c r="A17" s="175" t="s">
        <v>231</v>
      </c>
      <c r="B17" s="155">
        <v>86.34</v>
      </c>
      <c r="C17" s="170">
        <v>2.8</v>
      </c>
      <c r="D17" s="171">
        <f t="shared" si="0"/>
        <v>0.84</v>
      </c>
      <c r="E17" s="171">
        <f t="shared" si="1"/>
        <v>84.38000000000001</v>
      </c>
      <c r="F17" s="171">
        <v>10.8</v>
      </c>
      <c r="G17" s="172">
        <f t="shared" si="2"/>
        <v>95.18</v>
      </c>
      <c r="H17" s="173">
        <f t="shared" si="3"/>
        <v>2.8553999999999999</v>
      </c>
      <c r="I17" s="173">
        <f t="shared" si="4"/>
        <v>98.03540000000001</v>
      </c>
      <c r="J17" s="172"/>
      <c r="K17" s="174">
        <f t="shared" si="5"/>
        <v>98.03540000000001</v>
      </c>
      <c r="L17" s="175"/>
      <c r="M17" s="172">
        <f t="shared" si="6"/>
        <v>0.99</v>
      </c>
      <c r="N17" s="172">
        <f t="shared" si="7"/>
        <v>99.025400000000005</v>
      </c>
      <c r="O17" s="176">
        <f t="shared" si="8"/>
        <v>5.9415240000000002</v>
      </c>
      <c r="P17" s="171">
        <f t="shared" si="9"/>
        <v>104.96692400000001</v>
      </c>
      <c r="Q17" s="156">
        <v>14</v>
      </c>
      <c r="R17" s="172">
        <f t="shared" si="10"/>
        <v>90.966924000000006</v>
      </c>
      <c r="S17" s="174">
        <f t="shared" si="11"/>
        <v>9.0966924000000002</v>
      </c>
      <c r="T17" s="168" t="s">
        <v>346</v>
      </c>
      <c r="U17" s="169"/>
      <c r="V17" s="169" t="s">
        <v>347</v>
      </c>
    </row>
    <row r="18" spans="1:22" s="168" customFormat="1" x14ac:dyDescent="0.4">
      <c r="A18" s="175" t="s">
        <v>232</v>
      </c>
      <c r="B18" s="155">
        <v>86.34</v>
      </c>
      <c r="C18" s="170">
        <v>2.8</v>
      </c>
      <c r="D18" s="171">
        <f t="shared" si="0"/>
        <v>0.84</v>
      </c>
      <c r="E18" s="171">
        <f t="shared" si="1"/>
        <v>84.38000000000001</v>
      </c>
      <c r="F18" s="171">
        <v>10.8</v>
      </c>
      <c r="G18" s="172">
        <f t="shared" si="2"/>
        <v>95.18</v>
      </c>
      <c r="H18" s="173">
        <f t="shared" si="3"/>
        <v>2.8553999999999999</v>
      </c>
      <c r="I18" s="173">
        <f t="shared" si="4"/>
        <v>98.03540000000001</v>
      </c>
      <c r="J18" s="172"/>
      <c r="K18" s="174">
        <f t="shared" si="5"/>
        <v>98.03540000000001</v>
      </c>
      <c r="L18" s="175"/>
      <c r="M18" s="172">
        <f t="shared" si="6"/>
        <v>0.99</v>
      </c>
      <c r="N18" s="172">
        <f t="shared" si="7"/>
        <v>99.025400000000005</v>
      </c>
      <c r="O18" s="176">
        <f t="shared" si="8"/>
        <v>5.9415240000000002</v>
      </c>
      <c r="P18" s="171">
        <f t="shared" si="9"/>
        <v>104.96692400000001</v>
      </c>
      <c r="Q18" s="156">
        <v>14</v>
      </c>
      <c r="R18" s="172">
        <f t="shared" si="10"/>
        <v>90.966924000000006</v>
      </c>
      <c r="S18" s="174">
        <f t="shared" si="11"/>
        <v>9.0966924000000002</v>
      </c>
      <c r="T18" s="168" t="s">
        <v>346</v>
      </c>
      <c r="U18" s="169"/>
      <c r="V18" s="169" t="s">
        <v>347</v>
      </c>
    </row>
    <row r="19" spans="1:22" s="168" customFormat="1" x14ac:dyDescent="0.4">
      <c r="A19" s="175" t="s">
        <v>233</v>
      </c>
      <c r="B19" s="155">
        <v>86.34</v>
      </c>
      <c r="C19" s="170">
        <v>2.8</v>
      </c>
      <c r="D19" s="171">
        <f t="shared" si="0"/>
        <v>0.84</v>
      </c>
      <c r="E19" s="171">
        <f t="shared" si="1"/>
        <v>84.38000000000001</v>
      </c>
      <c r="F19" s="171">
        <v>10.8</v>
      </c>
      <c r="G19" s="172">
        <f t="shared" si="2"/>
        <v>95.18</v>
      </c>
      <c r="H19" s="173">
        <f t="shared" si="3"/>
        <v>2.8553999999999999</v>
      </c>
      <c r="I19" s="173">
        <f t="shared" si="4"/>
        <v>98.03540000000001</v>
      </c>
      <c r="J19" s="172"/>
      <c r="K19" s="174">
        <f t="shared" si="5"/>
        <v>98.03540000000001</v>
      </c>
      <c r="L19" s="175"/>
      <c r="M19" s="172">
        <f t="shared" si="6"/>
        <v>0.99</v>
      </c>
      <c r="N19" s="172">
        <f t="shared" si="7"/>
        <v>99.025400000000005</v>
      </c>
      <c r="O19" s="176">
        <f t="shared" si="8"/>
        <v>5.9415240000000002</v>
      </c>
      <c r="P19" s="171">
        <f t="shared" si="9"/>
        <v>104.96692400000001</v>
      </c>
      <c r="Q19" s="156">
        <v>14</v>
      </c>
      <c r="R19" s="172">
        <f t="shared" si="10"/>
        <v>90.966924000000006</v>
      </c>
      <c r="S19" s="174">
        <f t="shared" si="11"/>
        <v>9.0966924000000002</v>
      </c>
      <c r="T19" s="168" t="s">
        <v>346</v>
      </c>
      <c r="U19" s="169"/>
      <c r="V19" s="169" t="s">
        <v>347</v>
      </c>
    </row>
    <row r="20" spans="1:22" s="168" customFormat="1" x14ac:dyDescent="0.4">
      <c r="A20" s="175" t="s">
        <v>234</v>
      </c>
      <c r="B20" s="155">
        <v>86.34</v>
      </c>
      <c r="C20" s="170">
        <v>2.8</v>
      </c>
      <c r="D20" s="171">
        <f t="shared" si="0"/>
        <v>0.84</v>
      </c>
      <c r="E20" s="171">
        <f t="shared" si="1"/>
        <v>84.38000000000001</v>
      </c>
      <c r="F20" s="171">
        <v>10.8</v>
      </c>
      <c r="G20" s="172">
        <f t="shared" si="2"/>
        <v>95.18</v>
      </c>
      <c r="H20" s="173">
        <f t="shared" si="3"/>
        <v>2.8553999999999999</v>
      </c>
      <c r="I20" s="173">
        <f t="shared" si="4"/>
        <v>98.03540000000001</v>
      </c>
      <c r="J20" s="172"/>
      <c r="K20" s="174">
        <f t="shared" si="5"/>
        <v>98.03540000000001</v>
      </c>
      <c r="L20" s="175"/>
      <c r="M20" s="172">
        <f t="shared" si="6"/>
        <v>0.99</v>
      </c>
      <c r="N20" s="172">
        <f t="shared" si="7"/>
        <v>99.025400000000005</v>
      </c>
      <c r="O20" s="176">
        <f t="shared" si="8"/>
        <v>5.9415240000000002</v>
      </c>
      <c r="P20" s="171">
        <f t="shared" si="9"/>
        <v>104.96692400000001</v>
      </c>
      <c r="Q20" s="156">
        <v>14</v>
      </c>
      <c r="R20" s="172">
        <f t="shared" si="10"/>
        <v>90.966924000000006</v>
      </c>
      <c r="S20" s="174">
        <f t="shared" si="11"/>
        <v>9.0966924000000002</v>
      </c>
      <c r="T20" s="168" t="s">
        <v>346</v>
      </c>
      <c r="U20" s="169"/>
      <c r="V20" s="169" t="s">
        <v>347</v>
      </c>
    </row>
    <row r="21" spans="1:22" s="168" customFormat="1" x14ac:dyDescent="0.4">
      <c r="A21" s="175" t="s">
        <v>235</v>
      </c>
      <c r="B21" s="155">
        <v>86.34</v>
      </c>
      <c r="C21" s="170">
        <v>2.8</v>
      </c>
      <c r="D21" s="171">
        <f t="shared" si="0"/>
        <v>0.84</v>
      </c>
      <c r="E21" s="171">
        <f t="shared" si="1"/>
        <v>84.38000000000001</v>
      </c>
      <c r="F21" s="171">
        <v>10.8</v>
      </c>
      <c r="G21" s="172">
        <f t="shared" si="2"/>
        <v>95.18</v>
      </c>
      <c r="H21" s="173">
        <f t="shared" si="3"/>
        <v>2.8553999999999999</v>
      </c>
      <c r="I21" s="173">
        <f t="shared" si="4"/>
        <v>98.03540000000001</v>
      </c>
      <c r="J21" s="172"/>
      <c r="K21" s="174">
        <f t="shared" si="5"/>
        <v>98.03540000000001</v>
      </c>
      <c r="L21" s="175"/>
      <c r="M21" s="172">
        <f t="shared" si="6"/>
        <v>0.99</v>
      </c>
      <c r="N21" s="172">
        <f t="shared" si="7"/>
        <v>99.025400000000005</v>
      </c>
      <c r="O21" s="176">
        <f t="shared" si="8"/>
        <v>5.9415240000000002</v>
      </c>
      <c r="P21" s="171">
        <f t="shared" si="9"/>
        <v>104.96692400000001</v>
      </c>
      <c r="Q21" s="156">
        <v>14</v>
      </c>
      <c r="R21" s="172">
        <f t="shared" si="10"/>
        <v>90.966924000000006</v>
      </c>
      <c r="S21" s="174">
        <f t="shared" si="11"/>
        <v>9.0966924000000002</v>
      </c>
      <c r="T21" s="168" t="s">
        <v>346</v>
      </c>
      <c r="U21" s="169"/>
      <c r="V21" s="169" t="s">
        <v>347</v>
      </c>
    </row>
    <row r="22" spans="1:22" s="168" customFormat="1" x14ac:dyDescent="0.4">
      <c r="A22" s="175" t="s">
        <v>236</v>
      </c>
      <c r="B22" s="155">
        <v>86.34</v>
      </c>
      <c r="C22" s="170">
        <v>2.8</v>
      </c>
      <c r="D22" s="171">
        <f t="shared" si="0"/>
        <v>0.84</v>
      </c>
      <c r="E22" s="171">
        <f t="shared" si="1"/>
        <v>84.38000000000001</v>
      </c>
      <c r="F22" s="171">
        <v>10.8</v>
      </c>
      <c r="G22" s="172">
        <f t="shared" si="2"/>
        <v>95.18</v>
      </c>
      <c r="H22" s="173">
        <f t="shared" si="3"/>
        <v>2.8553999999999999</v>
      </c>
      <c r="I22" s="173">
        <f t="shared" si="4"/>
        <v>98.03540000000001</v>
      </c>
      <c r="J22" s="172"/>
      <c r="K22" s="174">
        <f t="shared" si="5"/>
        <v>98.03540000000001</v>
      </c>
      <c r="L22" s="175"/>
      <c r="M22" s="172">
        <f t="shared" si="6"/>
        <v>0.99</v>
      </c>
      <c r="N22" s="172">
        <f t="shared" si="7"/>
        <v>99.025400000000005</v>
      </c>
      <c r="O22" s="176">
        <f t="shared" si="8"/>
        <v>5.9415240000000002</v>
      </c>
      <c r="P22" s="171">
        <f t="shared" si="9"/>
        <v>104.96692400000001</v>
      </c>
      <c r="Q22" s="156">
        <v>14</v>
      </c>
      <c r="R22" s="172">
        <f t="shared" si="10"/>
        <v>90.966924000000006</v>
      </c>
      <c r="S22" s="174">
        <f t="shared" si="11"/>
        <v>9.0966924000000002</v>
      </c>
      <c r="T22" s="168" t="s">
        <v>346</v>
      </c>
      <c r="U22" s="169"/>
      <c r="V22" s="169" t="s">
        <v>347</v>
      </c>
    </row>
    <row r="23" spans="1:22" s="168" customFormat="1" x14ac:dyDescent="0.4">
      <c r="A23" s="175" t="s">
        <v>237</v>
      </c>
      <c r="B23" s="155">
        <v>86.34</v>
      </c>
      <c r="C23" s="170">
        <v>2.8</v>
      </c>
      <c r="D23" s="171">
        <f t="shared" si="0"/>
        <v>0.84</v>
      </c>
      <c r="E23" s="171">
        <f t="shared" si="1"/>
        <v>84.38000000000001</v>
      </c>
      <c r="F23" s="171">
        <v>10.8</v>
      </c>
      <c r="G23" s="172">
        <f t="shared" si="2"/>
        <v>95.18</v>
      </c>
      <c r="H23" s="173">
        <f t="shared" si="3"/>
        <v>2.8553999999999999</v>
      </c>
      <c r="I23" s="173">
        <f t="shared" si="4"/>
        <v>98.03540000000001</v>
      </c>
      <c r="J23" s="172"/>
      <c r="K23" s="174">
        <f t="shared" si="5"/>
        <v>98.03540000000001</v>
      </c>
      <c r="L23" s="175"/>
      <c r="M23" s="172">
        <f t="shared" si="6"/>
        <v>0.99</v>
      </c>
      <c r="N23" s="172">
        <f t="shared" si="7"/>
        <v>99.025400000000005</v>
      </c>
      <c r="O23" s="176">
        <f t="shared" si="8"/>
        <v>5.9415240000000002</v>
      </c>
      <c r="P23" s="171">
        <f t="shared" si="9"/>
        <v>104.96692400000001</v>
      </c>
      <c r="Q23" s="156">
        <v>14</v>
      </c>
      <c r="R23" s="172">
        <f t="shared" si="10"/>
        <v>90.966924000000006</v>
      </c>
      <c r="S23" s="174">
        <f t="shared" si="11"/>
        <v>9.0966924000000002</v>
      </c>
      <c r="T23" s="168" t="s">
        <v>346</v>
      </c>
      <c r="U23" s="169"/>
      <c r="V23" s="169" t="s">
        <v>347</v>
      </c>
    </row>
    <row r="24" spans="1:22" s="168" customFormat="1" x14ac:dyDescent="0.4">
      <c r="A24" s="175"/>
      <c r="B24" s="152"/>
      <c r="C24" s="170"/>
      <c r="D24" s="171"/>
      <c r="E24" s="171"/>
      <c r="F24" s="171"/>
      <c r="G24" s="172"/>
      <c r="H24" s="173"/>
      <c r="I24" s="173"/>
      <c r="J24" s="172"/>
      <c r="K24" s="174"/>
      <c r="L24" s="175"/>
      <c r="M24" s="172"/>
      <c r="N24" s="172"/>
      <c r="O24" s="176"/>
      <c r="P24" s="171"/>
      <c r="Q24" s="154"/>
      <c r="R24" s="172"/>
      <c r="S24" s="174"/>
      <c r="U24" s="169"/>
      <c r="V24" s="169"/>
    </row>
    <row r="25" spans="1:22" s="168" customFormat="1" x14ac:dyDescent="0.4">
      <c r="A25" s="151" t="s">
        <v>238</v>
      </c>
      <c r="B25" s="152"/>
      <c r="C25" s="170"/>
      <c r="D25" s="171"/>
      <c r="E25" s="171"/>
      <c r="F25" s="171"/>
      <c r="G25" s="172"/>
      <c r="H25" s="173"/>
      <c r="I25" s="173"/>
      <c r="J25" s="172"/>
      <c r="K25" s="174"/>
      <c r="L25" s="175"/>
      <c r="M25" s="172"/>
      <c r="N25" s="172"/>
      <c r="O25" s="176"/>
      <c r="P25" s="171"/>
      <c r="Q25" s="154"/>
      <c r="R25" s="172"/>
      <c r="S25" s="174"/>
      <c r="U25" s="169"/>
      <c r="V25" s="169"/>
    </row>
    <row r="26" spans="1:22" s="168" customFormat="1" x14ac:dyDescent="0.4">
      <c r="A26" s="175" t="s">
        <v>239</v>
      </c>
      <c r="B26" s="155">
        <v>82.34</v>
      </c>
      <c r="C26" s="170">
        <v>2.8</v>
      </c>
      <c r="D26" s="171">
        <f t="shared" si="0"/>
        <v>0.8</v>
      </c>
      <c r="E26" s="171">
        <f t="shared" si="1"/>
        <v>80.34</v>
      </c>
      <c r="F26" s="171">
        <v>10.8</v>
      </c>
      <c r="G26" s="172">
        <f t="shared" si="2"/>
        <v>91.14</v>
      </c>
      <c r="H26" s="173">
        <f t="shared" si="3"/>
        <v>2.7342</v>
      </c>
      <c r="I26" s="173">
        <f t="shared" si="4"/>
        <v>93.874200000000002</v>
      </c>
      <c r="J26" s="172"/>
      <c r="K26" s="174">
        <f t="shared" si="5"/>
        <v>93.874200000000002</v>
      </c>
      <c r="L26" s="175"/>
      <c r="M26" s="172">
        <f t="shared" si="6"/>
        <v>0.94000000000000006</v>
      </c>
      <c r="N26" s="172">
        <f t="shared" si="7"/>
        <v>94.8142</v>
      </c>
      <c r="O26" s="176">
        <f t="shared" si="8"/>
        <v>5.6888519999999998</v>
      </c>
      <c r="P26" s="171">
        <f t="shared" si="9"/>
        <v>100.503052</v>
      </c>
      <c r="Q26" s="156">
        <v>16.5</v>
      </c>
      <c r="R26" s="172">
        <f>P26-Q26</f>
        <v>84.003051999999997</v>
      </c>
      <c r="S26" s="174">
        <f>R26/10</f>
        <v>8.4003052</v>
      </c>
      <c r="T26" s="168" t="s">
        <v>346</v>
      </c>
      <c r="U26" s="169"/>
      <c r="V26" s="169" t="s">
        <v>347</v>
      </c>
    </row>
    <row r="27" spans="1:22" s="168" customFormat="1" x14ac:dyDescent="0.4">
      <c r="A27" s="175" t="s">
        <v>240</v>
      </c>
      <c r="B27" s="155">
        <v>82.34</v>
      </c>
      <c r="C27" s="170">
        <v>2.8</v>
      </c>
      <c r="D27" s="171">
        <f t="shared" si="0"/>
        <v>0.8</v>
      </c>
      <c r="E27" s="171">
        <f t="shared" si="1"/>
        <v>80.34</v>
      </c>
      <c r="F27" s="171">
        <v>10.8</v>
      </c>
      <c r="G27" s="172">
        <f t="shared" si="2"/>
        <v>91.14</v>
      </c>
      <c r="H27" s="173">
        <f t="shared" si="3"/>
        <v>2.7342</v>
      </c>
      <c r="I27" s="173">
        <f t="shared" si="4"/>
        <v>93.874200000000002</v>
      </c>
      <c r="J27" s="172"/>
      <c r="K27" s="174">
        <f t="shared" si="5"/>
        <v>93.874200000000002</v>
      </c>
      <c r="L27" s="175"/>
      <c r="M27" s="172">
        <f t="shared" si="6"/>
        <v>0.94000000000000006</v>
      </c>
      <c r="N27" s="172">
        <f t="shared" si="7"/>
        <v>94.8142</v>
      </c>
      <c r="O27" s="176">
        <f t="shared" si="8"/>
        <v>5.6888519999999998</v>
      </c>
      <c r="P27" s="171">
        <f t="shared" si="9"/>
        <v>100.503052</v>
      </c>
      <c r="Q27" s="156">
        <v>16.5</v>
      </c>
      <c r="R27" s="172">
        <f t="shared" ref="R27:R44" si="12">P27-Q27</f>
        <v>84.003051999999997</v>
      </c>
      <c r="S27" s="174">
        <f t="shared" ref="S27:S44" si="13">R27/10</f>
        <v>8.4003052</v>
      </c>
      <c r="T27" s="168" t="s">
        <v>346</v>
      </c>
      <c r="U27" s="169"/>
      <c r="V27" s="169" t="s">
        <v>347</v>
      </c>
    </row>
    <row r="28" spans="1:22" s="168" customFormat="1" x14ac:dyDescent="0.4">
      <c r="A28" s="175" t="s">
        <v>241</v>
      </c>
      <c r="B28" s="155">
        <v>82.34</v>
      </c>
      <c r="C28" s="170">
        <v>2.8</v>
      </c>
      <c r="D28" s="171">
        <f t="shared" si="0"/>
        <v>0.8</v>
      </c>
      <c r="E28" s="171">
        <f t="shared" si="1"/>
        <v>80.34</v>
      </c>
      <c r="F28" s="171">
        <v>10.8</v>
      </c>
      <c r="G28" s="172">
        <f t="shared" si="2"/>
        <v>91.14</v>
      </c>
      <c r="H28" s="173">
        <f t="shared" si="3"/>
        <v>2.7342</v>
      </c>
      <c r="I28" s="173">
        <f t="shared" si="4"/>
        <v>93.874200000000002</v>
      </c>
      <c r="J28" s="172"/>
      <c r="K28" s="174">
        <f t="shared" si="5"/>
        <v>93.874200000000002</v>
      </c>
      <c r="L28" s="175"/>
      <c r="M28" s="172">
        <f t="shared" si="6"/>
        <v>0.94000000000000006</v>
      </c>
      <c r="N28" s="172">
        <f t="shared" si="7"/>
        <v>94.8142</v>
      </c>
      <c r="O28" s="176">
        <f t="shared" si="8"/>
        <v>5.6888519999999998</v>
      </c>
      <c r="P28" s="171">
        <f t="shared" si="9"/>
        <v>100.503052</v>
      </c>
      <c r="Q28" s="156">
        <v>16.5</v>
      </c>
      <c r="R28" s="172">
        <f t="shared" si="12"/>
        <v>84.003051999999997</v>
      </c>
      <c r="S28" s="174">
        <f t="shared" si="13"/>
        <v>8.4003052</v>
      </c>
      <c r="T28" s="168" t="s">
        <v>346</v>
      </c>
      <c r="U28" s="169"/>
      <c r="V28" s="169" t="s">
        <v>347</v>
      </c>
    </row>
    <row r="29" spans="1:22" s="168" customFormat="1" x14ac:dyDescent="0.4">
      <c r="A29" s="175" t="s">
        <v>242</v>
      </c>
      <c r="B29" s="155">
        <v>82.34</v>
      </c>
      <c r="C29" s="170">
        <v>2.8</v>
      </c>
      <c r="D29" s="171">
        <f t="shared" si="0"/>
        <v>0.8</v>
      </c>
      <c r="E29" s="171">
        <f t="shared" si="1"/>
        <v>80.34</v>
      </c>
      <c r="F29" s="171">
        <v>10.8</v>
      </c>
      <c r="G29" s="172">
        <f t="shared" si="2"/>
        <v>91.14</v>
      </c>
      <c r="H29" s="173">
        <f t="shared" si="3"/>
        <v>2.7342</v>
      </c>
      <c r="I29" s="173">
        <f t="shared" si="4"/>
        <v>93.874200000000002</v>
      </c>
      <c r="J29" s="172"/>
      <c r="K29" s="174">
        <f t="shared" si="5"/>
        <v>93.874200000000002</v>
      </c>
      <c r="L29" s="175"/>
      <c r="M29" s="172">
        <f t="shared" si="6"/>
        <v>0.94000000000000006</v>
      </c>
      <c r="N29" s="172">
        <f t="shared" si="7"/>
        <v>94.8142</v>
      </c>
      <c r="O29" s="176">
        <f t="shared" si="8"/>
        <v>5.6888519999999998</v>
      </c>
      <c r="P29" s="171">
        <f t="shared" si="9"/>
        <v>100.503052</v>
      </c>
      <c r="Q29" s="156">
        <v>16.5</v>
      </c>
      <c r="R29" s="172">
        <f t="shared" si="12"/>
        <v>84.003051999999997</v>
      </c>
      <c r="S29" s="174">
        <f t="shared" si="13"/>
        <v>8.4003052</v>
      </c>
      <c r="T29" s="168" t="s">
        <v>346</v>
      </c>
      <c r="U29" s="169"/>
      <c r="V29" s="169" t="s">
        <v>347</v>
      </c>
    </row>
    <row r="30" spans="1:22" s="168" customFormat="1" x14ac:dyDescent="0.4">
      <c r="A30" s="175" t="s">
        <v>271</v>
      </c>
      <c r="B30" s="155">
        <v>82.34</v>
      </c>
      <c r="C30" s="170">
        <v>2.8</v>
      </c>
      <c r="D30" s="171">
        <f t="shared" si="0"/>
        <v>0.8</v>
      </c>
      <c r="E30" s="171">
        <f t="shared" si="1"/>
        <v>80.34</v>
      </c>
      <c r="F30" s="171">
        <v>10.8</v>
      </c>
      <c r="G30" s="172">
        <f t="shared" si="2"/>
        <v>91.14</v>
      </c>
      <c r="H30" s="173">
        <f t="shared" si="3"/>
        <v>2.7342</v>
      </c>
      <c r="I30" s="173">
        <f t="shared" si="4"/>
        <v>93.874200000000002</v>
      </c>
      <c r="J30" s="172"/>
      <c r="K30" s="174">
        <f t="shared" si="5"/>
        <v>93.874200000000002</v>
      </c>
      <c r="L30" s="175"/>
      <c r="M30" s="172">
        <f t="shared" si="6"/>
        <v>0.94000000000000006</v>
      </c>
      <c r="N30" s="172">
        <f t="shared" si="7"/>
        <v>94.8142</v>
      </c>
      <c r="O30" s="176">
        <f t="shared" si="8"/>
        <v>5.6888519999999998</v>
      </c>
      <c r="P30" s="171">
        <f t="shared" si="9"/>
        <v>100.503052</v>
      </c>
      <c r="Q30" s="156">
        <v>16.5</v>
      </c>
      <c r="R30" s="172">
        <f t="shared" si="12"/>
        <v>84.003051999999997</v>
      </c>
      <c r="S30" s="174">
        <f t="shared" si="13"/>
        <v>8.4003052</v>
      </c>
      <c r="T30" s="168" t="s">
        <v>346</v>
      </c>
      <c r="U30" s="169"/>
      <c r="V30" s="169" t="s">
        <v>347</v>
      </c>
    </row>
    <row r="31" spans="1:22" s="168" customFormat="1" x14ac:dyDescent="0.4">
      <c r="A31" s="175" t="s">
        <v>243</v>
      </c>
      <c r="B31" s="155">
        <v>82.34</v>
      </c>
      <c r="C31" s="170">
        <v>2.8</v>
      </c>
      <c r="D31" s="171">
        <f t="shared" si="0"/>
        <v>0.8</v>
      </c>
      <c r="E31" s="171">
        <f t="shared" si="1"/>
        <v>80.34</v>
      </c>
      <c r="F31" s="171">
        <v>10.8</v>
      </c>
      <c r="G31" s="172">
        <f t="shared" si="2"/>
        <v>91.14</v>
      </c>
      <c r="H31" s="173">
        <f t="shared" si="3"/>
        <v>2.7342</v>
      </c>
      <c r="I31" s="173">
        <f t="shared" si="4"/>
        <v>93.874200000000002</v>
      </c>
      <c r="J31" s="172"/>
      <c r="K31" s="174">
        <f t="shared" si="5"/>
        <v>93.874200000000002</v>
      </c>
      <c r="L31" s="175"/>
      <c r="M31" s="172">
        <f t="shared" si="6"/>
        <v>0.94000000000000006</v>
      </c>
      <c r="N31" s="172">
        <f t="shared" si="7"/>
        <v>94.8142</v>
      </c>
      <c r="O31" s="176">
        <f t="shared" si="8"/>
        <v>5.6888519999999998</v>
      </c>
      <c r="P31" s="171">
        <f t="shared" si="9"/>
        <v>100.503052</v>
      </c>
      <c r="Q31" s="156">
        <v>16.5</v>
      </c>
      <c r="R31" s="172">
        <f t="shared" si="12"/>
        <v>84.003051999999997</v>
      </c>
      <c r="S31" s="174">
        <f t="shared" si="13"/>
        <v>8.4003052</v>
      </c>
      <c r="T31" s="168" t="s">
        <v>346</v>
      </c>
      <c r="U31" s="169"/>
      <c r="V31" s="169" t="s">
        <v>347</v>
      </c>
    </row>
    <row r="32" spans="1:22" s="168" customFormat="1" x14ac:dyDescent="0.4">
      <c r="A32" s="175" t="s">
        <v>244</v>
      </c>
      <c r="B32" s="155">
        <v>82.34</v>
      </c>
      <c r="C32" s="170">
        <v>2.8</v>
      </c>
      <c r="D32" s="171">
        <f t="shared" si="0"/>
        <v>0.8</v>
      </c>
      <c r="E32" s="171">
        <f t="shared" si="1"/>
        <v>80.34</v>
      </c>
      <c r="F32" s="171">
        <v>10.8</v>
      </c>
      <c r="G32" s="172">
        <f t="shared" si="2"/>
        <v>91.14</v>
      </c>
      <c r="H32" s="173">
        <f t="shared" si="3"/>
        <v>2.7342</v>
      </c>
      <c r="I32" s="173">
        <f t="shared" si="4"/>
        <v>93.874200000000002</v>
      </c>
      <c r="J32" s="172"/>
      <c r="K32" s="174">
        <f t="shared" si="5"/>
        <v>93.874200000000002</v>
      </c>
      <c r="L32" s="175"/>
      <c r="M32" s="172">
        <f t="shared" si="6"/>
        <v>0.94000000000000006</v>
      </c>
      <c r="N32" s="172">
        <f t="shared" si="7"/>
        <v>94.8142</v>
      </c>
      <c r="O32" s="176">
        <f t="shared" si="8"/>
        <v>5.6888519999999998</v>
      </c>
      <c r="P32" s="171">
        <f t="shared" si="9"/>
        <v>100.503052</v>
      </c>
      <c r="Q32" s="156">
        <v>16.5</v>
      </c>
      <c r="R32" s="172">
        <f t="shared" si="12"/>
        <v>84.003051999999997</v>
      </c>
      <c r="S32" s="174">
        <f t="shared" si="13"/>
        <v>8.4003052</v>
      </c>
      <c r="T32" s="168" t="s">
        <v>346</v>
      </c>
      <c r="U32" s="169"/>
      <c r="V32" s="169" t="s">
        <v>347</v>
      </c>
    </row>
    <row r="33" spans="1:22" s="168" customFormat="1" x14ac:dyDescent="0.4">
      <c r="A33" s="175" t="s">
        <v>245</v>
      </c>
      <c r="B33" s="155">
        <v>82.34</v>
      </c>
      <c r="C33" s="170">
        <v>2.8</v>
      </c>
      <c r="D33" s="171">
        <f t="shared" si="0"/>
        <v>0.8</v>
      </c>
      <c r="E33" s="171">
        <f t="shared" si="1"/>
        <v>80.34</v>
      </c>
      <c r="F33" s="171">
        <v>10.8</v>
      </c>
      <c r="G33" s="172">
        <f t="shared" si="2"/>
        <v>91.14</v>
      </c>
      <c r="H33" s="173">
        <f t="shared" si="3"/>
        <v>2.7342</v>
      </c>
      <c r="I33" s="173">
        <f t="shared" si="4"/>
        <v>93.874200000000002</v>
      </c>
      <c r="J33" s="172"/>
      <c r="K33" s="174">
        <f t="shared" si="5"/>
        <v>93.874200000000002</v>
      </c>
      <c r="L33" s="175"/>
      <c r="M33" s="172">
        <f t="shared" si="6"/>
        <v>0.94000000000000006</v>
      </c>
      <c r="N33" s="172">
        <f t="shared" si="7"/>
        <v>94.8142</v>
      </c>
      <c r="O33" s="176">
        <f t="shared" si="8"/>
        <v>5.6888519999999998</v>
      </c>
      <c r="P33" s="171">
        <f t="shared" si="9"/>
        <v>100.503052</v>
      </c>
      <c r="Q33" s="156">
        <v>16.5</v>
      </c>
      <c r="R33" s="172">
        <f t="shared" si="12"/>
        <v>84.003051999999997</v>
      </c>
      <c r="S33" s="174">
        <f t="shared" si="13"/>
        <v>8.4003052</v>
      </c>
      <c r="T33" s="168" t="s">
        <v>346</v>
      </c>
      <c r="U33" s="169"/>
      <c r="V33" s="169" t="s">
        <v>347</v>
      </c>
    </row>
    <row r="34" spans="1:22" s="168" customFormat="1" x14ac:dyDescent="0.4">
      <c r="A34" s="175" t="s">
        <v>246</v>
      </c>
      <c r="B34" s="155">
        <v>82.34</v>
      </c>
      <c r="C34" s="170">
        <v>2.8</v>
      </c>
      <c r="D34" s="171">
        <f t="shared" si="0"/>
        <v>0.8</v>
      </c>
      <c r="E34" s="171">
        <f t="shared" si="1"/>
        <v>80.34</v>
      </c>
      <c r="F34" s="171">
        <v>10.8</v>
      </c>
      <c r="G34" s="172">
        <f t="shared" si="2"/>
        <v>91.14</v>
      </c>
      <c r="H34" s="173">
        <f t="shared" si="3"/>
        <v>2.7342</v>
      </c>
      <c r="I34" s="173">
        <f t="shared" si="4"/>
        <v>93.874200000000002</v>
      </c>
      <c r="J34" s="172"/>
      <c r="K34" s="174">
        <f t="shared" si="5"/>
        <v>93.874200000000002</v>
      </c>
      <c r="L34" s="175"/>
      <c r="M34" s="172">
        <f t="shared" si="6"/>
        <v>0.94000000000000006</v>
      </c>
      <c r="N34" s="172">
        <f t="shared" si="7"/>
        <v>94.8142</v>
      </c>
      <c r="O34" s="176">
        <f t="shared" si="8"/>
        <v>5.6888519999999998</v>
      </c>
      <c r="P34" s="171">
        <f t="shared" si="9"/>
        <v>100.503052</v>
      </c>
      <c r="Q34" s="156">
        <v>16.5</v>
      </c>
      <c r="R34" s="172">
        <f t="shared" si="12"/>
        <v>84.003051999999997</v>
      </c>
      <c r="S34" s="174">
        <f t="shared" si="13"/>
        <v>8.4003052</v>
      </c>
      <c r="T34" s="168" t="s">
        <v>346</v>
      </c>
      <c r="U34" s="169"/>
      <c r="V34" s="169" t="s">
        <v>347</v>
      </c>
    </row>
    <row r="35" spans="1:22" s="168" customFormat="1" x14ac:dyDescent="0.4">
      <c r="A35" s="175" t="s">
        <v>247</v>
      </c>
      <c r="B35" s="155">
        <v>82.34</v>
      </c>
      <c r="C35" s="170">
        <v>2.8</v>
      </c>
      <c r="D35" s="171">
        <f t="shared" si="0"/>
        <v>0.8</v>
      </c>
      <c r="E35" s="171">
        <f t="shared" si="1"/>
        <v>80.34</v>
      </c>
      <c r="F35" s="171">
        <v>10.8</v>
      </c>
      <c r="G35" s="172">
        <f t="shared" si="2"/>
        <v>91.14</v>
      </c>
      <c r="H35" s="173">
        <f t="shared" si="3"/>
        <v>2.7342</v>
      </c>
      <c r="I35" s="173">
        <f t="shared" si="4"/>
        <v>93.874200000000002</v>
      </c>
      <c r="J35" s="172"/>
      <c r="K35" s="174">
        <f t="shared" si="5"/>
        <v>93.874200000000002</v>
      </c>
      <c r="L35" s="175"/>
      <c r="M35" s="172">
        <f t="shared" si="6"/>
        <v>0.94000000000000006</v>
      </c>
      <c r="N35" s="172">
        <f t="shared" si="7"/>
        <v>94.8142</v>
      </c>
      <c r="O35" s="176">
        <f t="shared" si="8"/>
        <v>5.6888519999999998</v>
      </c>
      <c r="P35" s="171">
        <f t="shared" si="9"/>
        <v>100.503052</v>
      </c>
      <c r="Q35" s="156">
        <v>16.5</v>
      </c>
      <c r="R35" s="172">
        <f t="shared" si="12"/>
        <v>84.003051999999997</v>
      </c>
      <c r="S35" s="174">
        <f t="shared" si="13"/>
        <v>8.4003052</v>
      </c>
      <c r="T35" s="168" t="s">
        <v>346</v>
      </c>
      <c r="U35" s="169"/>
      <c r="V35" s="169" t="s">
        <v>347</v>
      </c>
    </row>
    <row r="36" spans="1:22" s="168" customFormat="1" x14ac:dyDescent="0.4">
      <c r="A36" s="175" t="s">
        <v>248</v>
      </c>
      <c r="B36" s="155">
        <v>82.34</v>
      </c>
      <c r="C36" s="170">
        <v>2.8</v>
      </c>
      <c r="D36" s="171">
        <f t="shared" si="0"/>
        <v>0.8</v>
      </c>
      <c r="E36" s="171">
        <f t="shared" si="1"/>
        <v>80.34</v>
      </c>
      <c r="F36" s="171">
        <v>10.8</v>
      </c>
      <c r="G36" s="172">
        <f t="shared" si="2"/>
        <v>91.14</v>
      </c>
      <c r="H36" s="173">
        <f t="shared" si="3"/>
        <v>2.7342</v>
      </c>
      <c r="I36" s="173">
        <f t="shared" si="4"/>
        <v>93.874200000000002</v>
      </c>
      <c r="J36" s="172"/>
      <c r="K36" s="174">
        <f t="shared" si="5"/>
        <v>93.874200000000002</v>
      </c>
      <c r="L36" s="175"/>
      <c r="M36" s="172">
        <f t="shared" si="6"/>
        <v>0.94000000000000006</v>
      </c>
      <c r="N36" s="172">
        <f t="shared" si="7"/>
        <v>94.8142</v>
      </c>
      <c r="O36" s="176">
        <f t="shared" si="8"/>
        <v>5.6888519999999998</v>
      </c>
      <c r="P36" s="171">
        <f t="shared" si="9"/>
        <v>100.503052</v>
      </c>
      <c r="Q36" s="156">
        <v>16.5</v>
      </c>
      <c r="R36" s="172">
        <f t="shared" si="12"/>
        <v>84.003051999999997</v>
      </c>
      <c r="S36" s="174">
        <f t="shared" si="13"/>
        <v>8.4003052</v>
      </c>
      <c r="T36" s="168" t="s">
        <v>346</v>
      </c>
      <c r="U36" s="169"/>
      <c r="V36" s="169" t="s">
        <v>347</v>
      </c>
    </row>
    <row r="37" spans="1:22" s="168" customFormat="1" x14ac:dyDescent="0.4">
      <c r="A37" s="175" t="s">
        <v>272</v>
      </c>
      <c r="B37" s="155">
        <v>82.34</v>
      </c>
      <c r="C37" s="170">
        <v>2.8</v>
      </c>
      <c r="D37" s="171">
        <f t="shared" si="0"/>
        <v>0.8</v>
      </c>
      <c r="E37" s="171">
        <f t="shared" si="1"/>
        <v>80.34</v>
      </c>
      <c r="F37" s="171">
        <v>10.8</v>
      </c>
      <c r="G37" s="172">
        <f t="shared" si="2"/>
        <v>91.14</v>
      </c>
      <c r="H37" s="173">
        <f t="shared" si="3"/>
        <v>2.7342</v>
      </c>
      <c r="I37" s="173">
        <f t="shared" si="4"/>
        <v>93.874200000000002</v>
      </c>
      <c r="J37" s="172"/>
      <c r="K37" s="174">
        <f t="shared" si="5"/>
        <v>93.874200000000002</v>
      </c>
      <c r="L37" s="175"/>
      <c r="M37" s="172">
        <f t="shared" si="6"/>
        <v>0.94000000000000006</v>
      </c>
      <c r="N37" s="172">
        <f t="shared" si="7"/>
        <v>94.8142</v>
      </c>
      <c r="O37" s="176">
        <f t="shared" si="8"/>
        <v>5.6888519999999998</v>
      </c>
      <c r="P37" s="171">
        <f t="shared" si="9"/>
        <v>100.503052</v>
      </c>
      <c r="Q37" s="156">
        <v>16.5</v>
      </c>
      <c r="R37" s="172">
        <f t="shared" si="12"/>
        <v>84.003051999999997</v>
      </c>
      <c r="S37" s="174">
        <f t="shared" si="13"/>
        <v>8.4003052</v>
      </c>
      <c r="T37" s="168" t="s">
        <v>346</v>
      </c>
      <c r="U37" s="169"/>
      <c r="V37" s="169" t="s">
        <v>347</v>
      </c>
    </row>
    <row r="38" spans="1:22" s="168" customFormat="1" x14ac:dyDescent="0.4">
      <c r="A38" s="175" t="s">
        <v>249</v>
      </c>
      <c r="B38" s="155">
        <v>82.34</v>
      </c>
      <c r="C38" s="170">
        <v>2.8</v>
      </c>
      <c r="D38" s="171">
        <f t="shared" si="0"/>
        <v>0.8</v>
      </c>
      <c r="E38" s="171">
        <f t="shared" si="1"/>
        <v>80.34</v>
      </c>
      <c r="F38" s="171">
        <v>10.8</v>
      </c>
      <c r="G38" s="172">
        <f t="shared" si="2"/>
        <v>91.14</v>
      </c>
      <c r="H38" s="173">
        <f t="shared" si="3"/>
        <v>2.7342</v>
      </c>
      <c r="I38" s="173">
        <f t="shared" si="4"/>
        <v>93.874200000000002</v>
      </c>
      <c r="J38" s="172"/>
      <c r="K38" s="174">
        <f t="shared" si="5"/>
        <v>93.874200000000002</v>
      </c>
      <c r="L38" s="175"/>
      <c r="M38" s="172">
        <f t="shared" si="6"/>
        <v>0.94000000000000006</v>
      </c>
      <c r="N38" s="172">
        <f t="shared" si="7"/>
        <v>94.8142</v>
      </c>
      <c r="O38" s="176">
        <f t="shared" si="8"/>
        <v>5.6888519999999998</v>
      </c>
      <c r="P38" s="171">
        <f t="shared" si="9"/>
        <v>100.503052</v>
      </c>
      <c r="Q38" s="156">
        <v>16.5</v>
      </c>
      <c r="R38" s="172">
        <f t="shared" si="12"/>
        <v>84.003051999999997</v>
      </c>
      <c r="S38" s="174">
        <f t="shared" si="13"/>
        <v>8.4003052</v>
      </c>
      <c r="T38" s="168" t="s">
        <v>346</v>
      </c>
      <c r="U38" s="169"/>
      <c r="V38" s="169" t="s">
        <v>347</v>
      </c>
    </row>
    <row r="39" spans="1:22" s="168" customFormat="1" x14ac:dyDescent="0.4">
      <c r="A39" s="175" t="s">
        <v>250</v>
      </c>
      <c r="B39" s="155">
        <v>82.34</v>
      </c>
      <c r="C39" s="170">
        <v>2.8</v>
      </c>
      <c r="D39" s="171">
        <f t="shared" si="0"/>
        <v>0.8</v>
      </c>
      <c r="E39" s="171">
        <f t="shared" si="1"/>
        <v>80.34</v>
      </c>
      <c r="F39" s="171">
        <v>10.8</v>
      </c>
      <c r="G39" s="172">
        <f t="shared" si="2"/>
        <v>91.14</v>
      </c>
      <c r="H39" s="173">
        <f t="shared" si="3"/>
        <v>2.7342</v>
      </c>
      <c r="I39" s="173">
        <f t="shared" si="4"/>
        <v>93.874200000000002</v>
      </c>
      <c r="J39" s="172"/>
      <c r="K39" s="174">
        <f t="shared" si="5"/>
        <v>93.874200000000002</v>
      </c>
      <c r="L39" s="175"/>
      <c r="M39" s="172">
        <f t="shared" si="6"/>
        <v>0.94000000000000006</v>
      </c>
      <c r="N39" s="172">
        <f t="shared" si="7"/>
        <v>94.8142</v>
      </c>
      <c r="O39" s="176">
        <f t="shared" si="8"/>
        <v>5.6888519999999998</v>
      </c>
      <c r="P39" s="171">
        <f t="shared" si="9"/>
        <v>100.503052</v>
      </c>
      <c r="Q39" s="156">
        <v>16.5</v>
      </c>
      <c r="R39" s="172">
        <f t="shared" si="12"/>
        <v>84.003051999999997</v>
      </c>
      <c r="S39" s="174">
        <f t="shared" si="13"/>
        <v>8.4003052</v>
      </c>
      <c r="T39" s="168" t="s">
        <v>346</v>
      </c>
      <c r="U39" s="169"/>
      <c r="V39" s="169" t="s">
        <v>347</v>
      </c>
    </row>
    <row r="40" spans="1:22" s="168" customFormat="1" x14ac:dyDescent="0.4">
      <c r="A40" s="175" t="s">
        <v>251</v>
      </c>
      <c r="B40" s="155">
        <v>82.34</v>
      </c>
      <c r="C40" s="170">
        <v>2.8</v>
      </c>
      <c r="D40" s="171">
        <f t="shared" si="0"/>
        <v>0.8</v>
      </c>
      <c r="E40" s="171">
        <f t="shared" si="1"/>
        <v>80.34</v>
      </c>
      <c r="F40" s="171">
        <v>10.8</v>
      </c>
      <c r="G40" s="172">
        <f t="shared" si="2"/>
        <v>91.14</v>
      </c>
      <c r="H40" s="173">
        <f t="shared" si="3"/>
        <v>2.7342</v>
      </c>
      <c r="I40" s="173">
        <f t="shared" si="4"/>
        <v>93.874200000000002</v>
      </c>
      <c r="J40" s="172"/>
      <c r="K40" s="174">
        <f t="shared" si="5"/>
        <v>93.874200000000002</v>
      </c>
      <c r="L40" s="175"/>
      <c r="M40" s="172">
        <f t="shared" si="6"/>
        <v>0.94000000000000006</v>
      </c>
      <c r="N40" s="172">
        <f t="shared" si="7"/>
        <v>94.8142</v>
      </c>
      <c r="O40" s="176">
        <f t="shared" si="8"/>
        <v>5.6888519999999998</v>
      </c>
      <c r="P40" s="171">
        <f t="shared" si="9"/>
        <v>100.503052</v>
      </c>
      <c r="Q40" s="156">
        <v>16.5</v>
      </c>
      <c r="R40" s="172">
        <f t="shared" si="12"/>
        <v>84.003051999999997</v>
      </c>
      <c r="S40" s="174">
        <f t="shared" si="13"/>
        <v>8.4003052</v>
      </c>
      <c r="T40" s="168" t="s">
        <v>346</v>
      </c>
      <c r="U40" s="169"/>
      <c r="V40" s="169" t="s">
        <v>347</v>
      </c>
    </row>
    <row r="41" spans="1:22" s="168" customFormat="1" x14ac:dyDescent="0.4">
      <c r="A41" s="175" t="s">
        <v>252</v>
      </c>
      <c r="B41" s="155">
        <v>82.34</v>
      </c>
      <c r="C41" s="170">
        <v>2.8</v>
      </c>
      <c r="D41" s="171">
        <f t="shared" si="0"/>
        <v>0.8</v>
      </c>
      <c r="E41" s="171">
        <f t="shared" si="1"/>
        <v>80.34</v>
      </c>
      <c r="F41" s="171">
        <v>10.8</v>
      </c>
      <c r="G41" s="172">
        <f t="shared" si="2"/>
        <v>91.14</v>
      </c>
      <c r="H41" s="173">
        <f t="shared" si="3"/>
        <v>2.7342</v>
      </c>
      <c r="I41" s="173">
        <f t="shared" si="4"/>
        <v>93.874200000000002</v>
      </c>
      <c r="J41" s="172"/>
      <c r="K41" s="174">
        <f t="shared" si="5"/>
        <v>93.874200000000002</v>
      </c>
      <c r="L41" s="175"/>
      <c r="M41" s="172">
        <f t="shared" si="6"/>
        <v>0.94000000000000006</v>
      </c>
      <c r="N41" s="172">
        <f t="shared" si="7"/>
        <v>94.8142</v>
      </c>
      <c r="O41" s="176">
        <f t="shared" si="8"/>
        <v>5.6888519999999998</v>
      </c>
      <c r="P41" s="171">
        <f t="shared" si="9"/>
        <v>100.503052</v>
      </c>
      <c r="Q41" s="156">
        <v>16.5</v>
      </c>
      <c r="R41" s="172">
        <f t="shared" si="12"/>
        <v>84.003051999999997</v>
      </c>
      <c r="S41" s="174">
        <f t="shared" si="13"/>
        <v>8.4003052</v>
      </c>
      <c r="T41" s="168" t="s">
        <v>346</v>
      </c>
      <c r="U41" s="169"/>
      <c r="V41" s="169" t="s">
        <v>347</v>
      </c>
    </row>
    <row r="42" spans="1:22" s="168" customFormat="1" x14ac:dyDescent="0.4">
      <c r="A42" s="175" t="s">
        <v>253</v>
      </c>
      <c r="B42" s="155">
        <v>82.34</v>
      </c>
      <c r="C42" s="170">
        <v>2.8</v>
      </c>
      <c r="D42" s="171">
        <f t="shared" si="0"/>
        <v>0.8</v>
      </c>
      <c r="E42" s="171">
        <f t="shared" si="1"/>
        <v>80.34</v>
      </c>
      <c r="F42" s="171">
        <v>10.8</v>
      </c>
      <c r="G42" s="172">
        <f t="shared" si="2"/>
        <v>91.14</v>
      </c>
      <c r="H42" s="173">
        <f t="shared" si="3"/>
        <v>2.7342</v>
      </c>
      <c r="I42" s="173">
        <f t="shared" si="4"/>
        <v>93.874200000000002</v>
      </c>
      <c r="J42" s="172"/>
      <c r="K42" s="174">
        <f t="shared" si="5"/>
        <v>93.874200000000002</v>
      </c>
      <c r="L42" s="175"/>
      <c r="M42" s="172">
        <f t="shared" si="6"/>
        <v>0.94000000000000006</v>
      </c>
      <c r="N42" s="172">
        <f t="shared" si="7"/>
        <v>94.8142</v>
      </c>
      <c r="O42" s="176">
        <f t="shared" si="8"/>
        <v>5.6888519999999998</v>
      </c>
      <c r="P42" s="171">
        <f t="shared" si="9"/>
        <v>100.503052</v>
      </c>
      <c r="Q42" s="156">
        <v>16.5</v>
      </c>
      <c r="R42" s="172">
        <f t="shared" si="12"/>
        <v>84.003051999999997</v>
      </c>
      <c r="S42" s="174">
        <f t="shared" si="13"/>
        <v>8.4003052</v>
      </c>
      <c r="T42" s="168" t="s">
        <v>346</v>
      </c>
      <c r="U42" s="169"/>
      <c r="V42" s="169" t="s">
        <v>347</v>
      </c>
    </row>
    <row r="43" spans="1:22" s="168" customFormat="1" x14ac:dyDescent="0.4">
      <c r="A43" s="175" t="s">
        <v>254</v>
      </c>
      <c r="B43" s="155">
        <v>82.34</v>
      </c>
      <c r="C43" s="170">
        <v>2.8</v>
      </c>
      <c r="D43" s="171">
        <f t="shared" si="0"/>
        <v>0.8</v>
      </c>
      <c r="E43" s="171">
        <f t="shared" si="1"/>
        <v>80.34</v>
      </c>
      <c r="F43" s="171">
        <v>10.8</v>
      </c>
      <c r="G43" s="172">
        <f t="shared" si="2"/>
        <v>91.14</v>
      </c>
      <c r="H43" s="173">
        <f t="shared" si="3"/>
        <v>2.7342</v>
      </c>
      <c r="I43" s="173">
        <f t="shared" si="4"/>
        <v>93.874200000000002</v>
      </c>
      <c r="J43" s="172"/>
      <c r="K43" s="174">
        <f t="shared" si="5"/>
        <v>93.874200000000002</v>
      </c>
      <c r="L43" s="175"/>
      <c r="M43" s="172">
        <f t="shared" si="6"/>
        <v>0.94000000000000006</v>
      </c>
      <c r="N43" s="172">
        <f t="shared" si="7"/>
        <v>94.8142</v>
      </c>
      <c r="O43" s="176">
        <f t="shared" si="8"/>
        <v>5.6888519999999998</v>
      </c>
      <c r="P43" s="171">
        <f t="shared" si="9"/>
        <v>100.503052</v>
      </c>
      <c r="Q43" s="156">
        <v>16.5</v>
      </c>
      <c r="R43" s="172">
        <f t="shared" si="12"/>
        <v>84.003051999999997</v>
      </c>
      <c r="S43" s="174">
        <f t="shared" si="13"/>
        <v>8.4003052</v>
      </c>
      <c r="T43" s="168" t="s">
        <v>346</v>
      </c>
      <c r="U43" s="169"/>
      <c r="V43" s="169" t="s">
        <v>347</v>
      </c>
    </row>
    <row r="44" spans="1:22" s="168" customFormat="1" x14ac:dyDescent="0.4">
      <c r="A44" s="175" t="s">
        <v>255</v>
      </c>
      <c r="B44" s="155">
        <v>82.34</v>
      </c>
      <c r="C44" s="170">
        <v>2.8</v>
      </c>
      <c r="D44" s="171">
        <f t="shared" si="0"/>
        <v>0.8</v>
      </c>
      <c r="E44" s="171">
        <f t="shared" si="1"/>
        <v>80.34</v>
      </c>
      <c r="F44" s="171">
        <v>10.8</v>
      </c>
      <c r="G44" s="172">
        <f t="shared" si="2"/>
        <v>91.14</v>
      </c>
      <c r="H44" s="173">
        <f t="shared" si="3"/>
        <v>2.7342</v>
      </c>
      <c r="I44" s="173">
        <f t="shared" si="4"/>
        <v>93.874200000000002</v>
      </c>
      <c r="J44" s="172"/>
      <c r="K44" s="174">
        <f t="shared" si="5"/>
        <v>93.874200000000002</v>
      </c>
      <c r="L44" s="175"/>
      <c r="M44" s="172">
        <f t="shared" si="6"/>
        <v>0.94000000000000006</v>
      </c>
      <c r="N44" s="172">
        <f t="shared" si="7"/>
        <v>94.8142</v>
      </c>
      <c r="O44" s="176">
        <f t="shared" si="8"/>
        <v>5.6888519999999998</v>
      </c>
      <c r="P44" s="171">
        <f t="shared" si="9"/>
        <v>100.503052</v>
      </c>
      <c r="Q44" s="156">
        <v>16.5</v>
      </c>
      <c r="R44" s="172">
        <f t="shared" si="12"/>
        <v>84.003051999999997</v>
      </c>
      <c r="S44" s="174">
        <f t="shared" si="13"/>
        <v>8.4003052</v>
      </c>
      <c r="T44" s="168" t="s">
        <v>346</v>
      </c>
      <c r="U44" s="169"/>
      <c r="V44" s="169" t="s">
        <v>347</v>
      </c>
    </row>
    <row r="45" spans="1:22" s="168" customFormat="1" x14ac:dyDescent="0.4">
      <c r="A45" s="175"/>
      <c r="B45" s="157"/>
      <c r="C45" s="170"/>
      <c r="D45" s="171"/>
      <c r="E45" s="171"/>
      <c r="F45" s="171"/>
      <c r="G45" s="172"/>
      <c r="H45" s="173"/>
      <c r="I45" s="173"/>
      <c r="J45" s="172"/>
      <c r="K45" s="174"/>
      <c r="L45" s="175"/>
      <c r="M45" s="172"/>
      <c r="N45" s="172"/>
      <c r="O45" s="176"/>
      <c r="P45" s="171"/>
      <c r="Q45" s="154"/>
      <c r="R45" s="172"/>
      <c r="S45" s="174"/>
      <c r="U45" s="169"/>
      <c r="V45" s="169"/>
    </row>
    <row r="46" spans="1:22" s="168" customFormat="1" x14ac:dyDescent="0.4">
      <c r="A46" s="151" t="s">
        <v>273</v>
      </c>
      <c r="B46" s="152"/>
      <c r="C46" s="170"/>
      <c r="D46" s="171"/>
      <c r="E46" s="171"/>
      <c r="F46" s="171"/>
      <c r="G46" s="172"/>
      <c r="H46" s="173"/>
      <c r="I46" s="173"/>
      <c r="J46" s="172"/>
      <c r="K46" s="174"/>
      <c r="L46" s="175"/>
      <c r="M46" s="172"/>
      <c r="N46" s="172"/>
      <c r="O46" s="176"/>
      <c r="P46" s="171"/>
      <c r="Q46" s="154"/>
      <c r="R46" s="172"/>
      <c r="S46" s="174"/>
      <c r="U46" s="169"/>
      <c r="V46" s="169"/>
    </row>
    <row r="47" spans="1:22" s="168" customFormat="1" x14ac:dyDescent="0.4">
      <c r="A47" s="175" t="s">
        <v>189</v>
      </c>
      <c r="B47" s="155">
        <v>82.34</v>
      </c>
      <c r="C47" s="170">
        <v>2.8</v>
      </c>
      <c r="D47" s="171">
        <f t="shared" ref="D47:D48" si="14">ROUNDUP(((B47-C47)*$D$4),2)</f>
        <v>0.8</v>
      </c>
      <c r="E47" s="171">
        <f t="shared" ref="E47:E48" si="15">(B47-C47)+D47</f>
        <v>80.34</v>
      </c>
      <c r="F47" s="171">
        <v>10.8</v>
      </c>
      <c r="G47" s="172">
        <f t="shared" ref="G47:G48" si="16">E47+F47</f>
        <v>91.14</v>
      </c>
      <c r="H47" s="173">
        <f t="shared" ref="H47:H48" si="17">G47*$H$4</f>
        <v>2.7342</v>
      </c>
      <c r="I47" s="173">
        <f t="shared" ref="I47:I48" si="18">G47+H47</f>
        <v>93.874200000000002</v>
      </c>
      <c r="J47" s="172"/>
      <c r="K47" s="174">
        <f t="shared" ref="K47:K48" si="19">I47-J47</f>
        <v>93.874200000000002</v>
      </c>
      <c r="L47" s="175"/>
      <c r="M47" s="172">
        <f t="shared" ref="M47:M48" si="20">ROUNDUP(((K47-L47)*$M$4),2)</f>
        <v>0.94000000000000006</v>
      </c>
      <c r="N47" s="172">
        <f t="shared" ref="N47:N48" si="21">(K47-L47)+M47</f>
        <v>94.8142</v>
      </c>
      <c r="O47" s="176">
        <f t="shared" ref="O47:O48" si="22">(K47-L47+M47)*$O$4</f>
        <v>5.6888519999999998</v>
      </c>
      <c r="P47" s="171">
        <f t="shared" ref="P47:P48" si="23">N47+O47</f>
        <v>100.503052</v>
      </c>
      <c r="Q47" s="156">
        <v>44.7</v>
      </c>
      <c r="R47" s="172">
        <f t="shared" ref="R47:R48" si="24">P47-Q47</f>
        <v>55.803051999999994</v>
      </c>
      <c r="S47" s="174">
        <f t="shared" ref="S47:S48" si="25">R47/10</f>
        <v>5.5803051999999997</v>
      </c>
      <c r="T47" s="168" t="s">
        <v>346</v>
      </c>
      <c r="U47" s="169"/>
      <c r="V47" s="169" t="s">
        <v>347</v>
      </c>
    </row>
    <row r="48" spans="1:22" s="168" customFormat="1" x14ac:dyDescent="0.4">
      <c r="A48" s="175" t="s">
        <v>262</v>
      </c>
      <c r="B48" s="155">
        <v>82.34</v>
      </c>
      <c r="C48" s="170">
        <v>2.8</v>
      </c>
      <c r="D48" s="171">
        <f t="shared" si="14"/>
        <v>0.8</v>
      </c>
      <c r="E48" s="171">
        <f t="shared" si="15"/>
        <v>80.34</v>
      </c>
      <c r="F48" s="171">
        <v>10.8</v>
      </c>
      <c r="G48" s="172">
        <f t="shared" si="16"/>
        <v>91.14</v>
      </c>
      <c r="H48" s="173">
        <f t="shared" si="17"/>
        <v>2.7342</v>
      </c>
      <c r="I48" s="173">
        <f t="shared" si="18"/>
        <v>93.874200000000002</v>
      </c>
      <c r="J48" s="172"/>
      <c r="K48" s="174">
        <f t="shared" si="19"/>
        <v>93.874200000000002</v>
      </c>
      <c r="L48" s="175"/>
      <c r="M48" s="172">
        <f t="shared" si="20"/>
        <v>0.94000000000000006</v>
      </c>
      <c r="N48" s="172">
        <f t="shared" si="21"/>
        <v>94.8142</v>
      </c>
      <c r="O48" s="176">
        <f t="shared" si="22"/>
        <v>5.6888519999999998</v>
      </c>
      <c r="P48" s="171">
        <f t="shared" si="23"/>
        <v>100.503052</v>
      </c>
      <c r="Q48" s="156">
        <v>44.7</v>
      </c>
      <c r="R48" s="172">
        <f t="shared" si="24"/>
        <v>55.803051999999994</v>
      </c>
      <c r="S48" s="174">
        <f t="shared" si="25"/>
        <v>5.5803051999999997</v>
      </c>
      <c r="T48" s="168" t="s">
        <v>346</v>
      </c>
      <c r="U48" s="169"/>
      <c r="V48" s="169" t="s">
        <v>347</v>
      </c>
    </row>
    <row r="49" spans="1:22" s="168" customFormat="1" x14ac:dyDescent="0.4">
      <c r="A49" s="175"/>
      <c r="B49" s="152"/>
      <c r="C49" s="170"/>
      <c r="D49" s="171"/>
      <c r="E49" s="171"/>
      <c r="F49" s="171"/>
      <c r="G49" s="172"/>
      <c r="H49" s="173"/>
      <c r="I49" s="173"/>
      <c r="J49" s="172"/>
      <c r="K49" s="174"/>
      <c r="L49" s="175"/>
      <c r="M49" s="172"/>
      <c r="N49" s="172"/>
      <c r="O49" s="176"/>
      <c r="P49" s="171"/>
      <c r="Q49" s="154"/>
      <c r="R49" s="172"/>
      <c r="S49" s="174"/>
      <c r="U49" s="169"/>
      <c r="V49" s="169"/>
    </row>
    <row r="50" spans="1:22" s="168" customFormat="1" x14ac:dyDescent="0.4">
      <c r="A50" s="151" t="s">
        <v>275</v>
      </c>
      <c r="B50" s="152"/>
      <c r="C50" s="170"/>
      <c r="D50" s="171"/>
      <c r="E50" s="171"/>
      <c r="F50" s="171"/>
      <c r="G50" s="172"/>
      <c r="H50" s="173"/>
      <c r="I50" s="173"/>
      <c r="J50" s="172"/>
      <c r="K50" s="174"/>
      <c r="L50" s="175"/>
      <c r="M50" s="172"/>
      <c r="N50" s="172"/>
      <c r="O50" s="176"/>
      <c r="P50" s="171"/>
      <c r="Q50" s="154"/>
      <c r="R50" s="172"/>
      <c r="S50" s="174"/>
      <c r="U50" s="169"/>
      <c r="V50" s="169"/>
    </row>
    <row r="51" spans="1:22" s="168" customFormat="1" x14ac:dyDescent="0.4">
      <c r="A51" s="175" t="s">
        <v>266</v>
      </c>
      <c r="B51" s="155">
        <v>82.34</v>
      </c>
      <c r="C51" s="170">
        <v>2.8</v>
      </c>
      <c r="D51" s="171">
        <f>ROUNDUP(((B51-C51)*$D$4),2)</f>
        <v>0.8</v>
      </c>
      <c r="E51" s="171">
        <f>(B51-C51)+D51</f>
        <v>80.34</v>
      </c>
      <c r="F51" s="171">
        <v>10.8</v>
      </c>
      <c r="G51" s="172">
        <f>E51+F51</f>
        <v>91.14</v>
      </c>
      <c r="H51" s="173">
        <f>G51*$H$4</f>
        <v>2.7342</v>
      </c>
      <c r="I51" s="173">
        <f>G51+H51</f>
        <v>93.874200000000002</v>
      </c>
      <c r="J51" s="172"/>
      <c r="K51" s="174">
        <f>I51-J51</f>
        <v>93.874200000000002</v>
      </c>
      <c r="L51" s="175"/>
      <c r="M51" s="172">
        <f t="shared" si="6"/>
        <v>0.94000000000000006</v>
      </c>
      <c r="N51" s="172">
        <f t="shared" si="7"/>
        <v>94.8142</v>
      </c>
      <c r="O51" s="176">
        <f t="shared" si="8"/>
        <v>5.6888519999999998</v>
      </c>
      <c r="P51" s="171">
        <f>N51+O51</f>
        <v>100.503052</v>
      </c>
      <c r="Q51" s="156">
        <v>16.5</v>
      </c>
      <c r="R51" s="172">
        <f>P51-Q51</f>
        <v>84.003051999999997</v>
      </c>
      <c r="S51" s="174">
        <f>R51/10</f>
        <v>8.4003052</v>
      </c>
      <c r="T51" s="168" t="s">
        <v>346</v>
      </c>
      <c r="U51" s="169"/>
      <c r="V51" s="169" t="s">
        <v>347</v>
      </c>
    </row>
    <row r="52" spans="1:22" s="168" customFormat="1" x14ac:dyDescent="0.4">
      <c r="A52" s="175" t="s">
        <v>274</v>
      </c>
      <c r="B52" s="155">
        <v>82.34</v>
      </c>
      <c r="C52" s="170">
        <v>2.8</v>
      </c>
      <c r="D52" s="171">
        <f>ROUNDUP(((B52-C52)*$D$4),2)</f>
        <v>0.8</v>
      </c>
      <c r="E52" s="171">
        <f>(B52-C52)+D52</f>
        <v>80.34</v>
      </c>
      <c r="F52" s="171">
        <v>10.8</v>
      </c>
      <c r="G52" s="172">
        <f>E52+F52</f>
        <v>91.14</v>
      </c>
      <c r="H52" s="173">
        <f>G52*$H$4</f>
        <v>2.7342</v>
      </c>
      <c r="I52" s="173">
        <f>G52+H52</f>
        <v>93.874200000000002</v>
      </c>
      <c r="J52" s="172"/>
      <c r="K52" s="174">
        <f>I52-J52</f>
        <v>93.874200000000002</v>
      </c>
      <c r="L52" s="175"/>
      <c r="M52" s="172">
        <f t="shared" si="6"/>
        <v>0.94000000000000006</v>
      </c>
      <c r="N52" s="172">
        <f t="shared" si="7"/>
        <v>94.8142</v>
      </c>
      <c r="O52" s="176">
        <f t="shared" si="8"/>
        <v>5.6888519999999998</v>
      </c>
      <c r="P52" s="171">
        <f>N52+O52</f>
        <v>100.503052</v>
      </c>
      <c r="Q52" s="156">
        <v>16.5</v>
      </c>
      <c r="R52" s="172">
        <f>P52-Q52</f>
        <v>84.003051999999997</v>
      </c>
      <c r="S52" s="174">
        <f>R52/10</f>
        <v>8.4003052</v>
      </c>
      <c r="T52" s="168" t="s">
        <v>346</v>
      </c>
      <c r="U52" s="169"/>
      <c r="V52" s="169" t="s">
        <v>347</v>
      </c>
    </row>
    <row r="53" spans="1:22" s="168" customFormat="1" x14ac:dyDescent="0.4">
      <c r="A53" s="175"/>
      <c r="B53" s="152"/>
      <c r="C53" s="170"/>
      <c r="D53" s="171"/>
      <c r="E53" s="171"/>
      <c r="F53" s="171"/>
      <c r="G53" s="172"/>
      <c r="H53" s="173"/>
      <c r="I53" s="173"/>
      <c r="J53" s="172"/>
      <c r="K53" s="174"/>
      <c r="L53" s="175"/>
      <c r="M53" s="172"/>
      <c r="N53" s="172"/>
      <c r="O53" s="176"/>
      <c r="P53" s="171"/>
      <c r="Q53" s="154"/>
      <c r="R53" s="172"/>
      <c r="S53" s="174"/>
      <c r="U53" s="169"/>
      <c r="V53" s="169"/>
    </row>
    <row r="54" spans="1:22" s="168" customFormat="1" x14ac:dyDescent="0.4">
      <c r="A54" s="151" t="s">
        <v>264</v>
      </c>
      <c r="B54" s="152"/>
      <c r="C54" s="170"/>
      <c r="D54" s="171"/>
      <c r="E54" s="171"/>
      <c r="F54" s="171"/>
      <c r="G54" s="172"/>
      <c r="H54" s="173"/>
      <c r="I54" s="173"/>
      <c r="J54" s="172"/>
      <c r="K54" s="174"/>
      <c r="L54" s="175"/>
      <c r="M54" s="172"/>
      <c r="N54" s="172"/>
      <c r="O54" s="176"/>
      <c r="P54" s="171"/>
      <c r="Q54" s="154"/>
      <c r="R54" s="172"/>
      <c r="S54" s="174"/>
      <c r="U54" s="169"/>
      <c r="V54" s="169"/>
    </row>
    <row r="55" spans="1:22" s="168" customFormat="1" x14ac:dyDescent="0.4">
      <c r="A55" s="175" t="s">
        <v>186</v>
      </c>
      <c r="B55" s="155">
        <v>77.84</v>
      </c>
      <c r="C55" s="170">
        <v>2.8</v>
      </c>
      <c r="D55" s="171">
        <f t="shared" si="0"/>
        <v>0.76</v>
      </c>
      <c r="E55" s="171">
        <f t="shared" si="1"/>
        <v>75.800000000000011</v>
      </c>
      <c r="F55" s="171">
        <v>10.8</v>
      </c>
      <c r="G55" s="172">
        <f t="shared" si="2"/>
        <v>86.600000000000009</v>
      </c>
      <c r="H55" s="173">
        <f t="shared" si="3"/>
        <v>2.5980000000000003</v>
      </c>
      <c r="I55" s="173">
        <f t="shared" si="4"/>
        <v>89.198000000000008</v>
      </c>
      <c r="J55" s="172"/>
      <c r="K55" s="174">
        <f t="shared" si="5"/>
        <v>89.198000000000008</v>
      </c>
      <c r="L55" s="175"/>
      <c r="M55" s="172">
        <f t="shared" si="6"/>
        <v>0.9</v>
      </c>
      <c r="N55" s="172">
        <f t="shared" si="7"/>
        <v>90.098000000000013</v>
      </c>
      <c r="O55" s="176">
        <f t="shared" si="8"/>
        <v>5.4058800000000007</v>
      </c>
      <c r="P55" s="171">
        <f t="shared" si="9"/>
        <v>95.503880000000009</v>
      </c>
      <c r="Q55" s="156">
        <v>44.7</v>
      </c>
      <c r="R55" s="172">
        <f t="shared" si="10"/>
        <v>50.803880000000007</v>
      </c>
      <c r="S55" s="174">
        <f t="shared" si="11"/>
        <v>5.080388000000001</v>
      </c>
      <c r="T55" s="168" t="s">
        <v>346</v>
      </c>
      <c r="U55" s="169"/>
      <c r="V55" s="169" t="s">
        <v>347</v>
      </c>
    </row>
    <row r="56" spans="1:22" s="168" customFormat="1" x14ac:dyDescent="0.4">
      <c r="A56" s="175" t="s">
        <v>276</v>
      </c>
      <c r="B56" s="155">
        <v>77.84</v>
      </c>
      <c r="C56" s="170">
        <v>2.8</v>
      </c>
      <c r="D56" s="171">
        <f t="shared" si="0"/>
        <v>0.76</v>
      </c>
      <c r="E56" s="171">
        <f t="shared" si="1"/>
        <v>75.800000000000011</v>
      </c>
      <c r="F56" s="171">
        <v>10.8</v>
      </c>
      <c r="G56" s="172">
        <f t="shared" si="2"/>
        <v>86.600000000000009</v>
      </c>
      <c r="H56" s="173">
        <f t="shared" si="3"/>
        <v>2.5980000000000003</v>
      </c>
      <c r="I56" s="173">
        <f t="shared" si="4"/>
        <v>89.198000000000008</v>
      </c>
      <c r="J56" s="172"/>
      <c r="K56" s="174">
        <f t="shared" si="5"/>
        <v>89.198000000000008</v>
      </c>
      <c r="L56" s="175"/>
      <c r="M56" s="172">
        <f t="shared" si="6"/>
        <v>0.9</v>
      </c>
      <c r="N56" s="172">
        <f t="shared" si="7"/>
        <v>90.098000000000013</v>
      </c>
      <c r="O56" s="176">
        <f t="shared" si="8"/>
        <v>5.4058800000000007</v>
      </c>
      <c r="P56" s="171">
        <f t="shared" si="9"/>
        <v>95.503880000000009</v>
      </c>
      <c r="Q56" s="156">
        <v>44.7</v>
      </c>
      <c r="R56" s="172">
        <f t="shared" si="10"/>
        <v>50.803880000000007</v>
      </c>
      <c r="S56" s="174">
        <f t="shared" si="11"/>
        <v>5.080388000000001</v>
      </c>
      <c r="T56" s="168" t="s">
        <v>346</v>
      </c>
      <c r="U56" s="169"/>
      <c r="V56" s="169" t="s">
        <v>347</v>
      </c>
    </row>
    <row r="57" spans="1:22" s="168" customFormat="1" x14ac:dyDescent="0.4">
      <c r="A57" s="175" t="s">
        <v>187</v>
      </c>
      <c r="B57" s="155">
        <v>77.84</v>
      </c>
      <c r="C57" s="170">
        <v>2.8</v>
      </c>
      <c r="D57" s="171">
        <f t="shared" si="0"/>
        <v>0.76</v>
      </c>
      <c r="E57" s="171">
        <f t="shared" si="1"/>
        <v>75.800000000000011</v>
      </c>
      <c r="F57" s="171">
        <v>10.8</v>
      </c>
      <c r="G57" s="172">
        <f t="shared" si="2"/>
        <v>86.600000000000009</v>
      </c>
      <c r="H57" s="173">
        <f t="shared" si="3"/>
        <v>2.5980000000000003</v>
      </c>
      <c r="I57" s="173">
        <f t="shared" si="4"/>
        <v>89.198000000000008</v>
      </c>
      <c r="J57" s="172"/>
      <c r="K57" s="174">
        <f t="shared" si="5"/>
        <v>89.198000000000008</v>
      </c>
      <c r="L57" s="175"/>
      <c r="M57" s="172">
        <f t="shared" si="6"/>
        <v>0.9</v>
      </c>
      <c r="N57" s="172">
        <f t="shared" si="7"/>
        <v>90.098000000000013</v>
      </c>
      <c r="O57" s="176">
        <f t="shared" si="8"/>
        <v>5.4058800000000007</v>
      </c>
      <c r="P57" s="171">
        <f t="shared" si="9"/>
        <v>95.503880000000009</v>
      </c>
      <c r="Q57" s="156">
        <v>44.7</v>
      </c>
      <c r="R57" s="172">
        <f t="shared" si="10"/>
        <v>50.803880000000007</v>
      </c>
      <c r="S57" s="174">
        <f t="shared" si="11"/>
        <v>5.080388000000001</v>
      </c>
      <c r="T57" s="168" t="s">
        <v>346</v>
      </c>
      <c r="U57" s="169"/>
      <c r="V57" s="169" t="s">
        <v>347</v>
      </c>
    </row>
    <row r="58" spans="1:22" s="168" customFormat="1" x14ac:dyDescent="0.4">
      <c r="A58" s="175"/>
      <c r="B58" s="152"/>
      <c r="C58" s="170"/>
      <c r="D58" s="171"/>
      <c r="E58" s="171"/>
      <c r="F58" s="171"/>
      <c r="G58" s="172"/>
      <c r="H58" s="173"/>
      <c r="I58" s="173"/>
      <c r="J58" s="172"/>
      <c r="K58" s="174"/>
      <c r="L58" s="175"/>
      <c r="M58" s="172"/>
      <c r="N58" s="172"/>
      <c r="O58" s="176"/>
      <c r="P58" s="171"/>
      <c r="Q58" s="154"/>
      <c r="R58" s="172"/>
      <c r="S58" s="174"/>
      <c r="T58" s="168" t="s">
        <v>346</v>
      </c>
      <c r="U58" s="169"/>
      <c r="V58" s="169" t="s">
        <v>347</v>
      </c>
    </row>
    <row r="59" spans="1:22" s="168" customFormat="1" x14ac:dyDescent="0.4">
      <c r="A59" s="151" t="s">
        <v>265</v>
      </c>
      <c r="B59" s="152"/>
      <c r="C59" s="170"/>
      <c r="D59" s="171"/>
      <c r="E59" s="171"/>
      <c r="F59" s="171"/>
      <c r="G59" s="172"/>
      <c r="H59" s="173"/>
      <c r="I59" s="173"/>
      <c r="J59" s="172"/>
      <c r="K59" s="174"/>
      <c r="L59" s="175"/>
      <c r="M59" s="172"/>
      <c r="N59" s="172"/>
      <c r="O59" s="176"/>
      <c r="P59" s="171"/>
      <c r="Q59" s="154"/>
      <c r="R59" s="172"/>
      <c r="S59" s="174"/>
      <c r="T59" s="168" t="s">
        <v>346</v>
      </c>
      <c r="U59" s="169"/>
      <c r="V59" s="169" t="s">
        <v>347</v>
      </c>
    </row>
    <row r="60" spans="1:22" s="168" customFormat="1" x14ac:dyDescent="0.4">
      <c r="A60" s="175" t="s">
        <v>267</v>
      </c>
      <c r="B60" s="155">
        <v>77.84</v>
      </c>
      <c r="C60" s="170">
        <v>2.8</v>
      </c>
      <c r="D60" s="171">
        <f t="shared" ref="D60:D65" si="26">ROUNDUP(((B60-C60)*$D$4),2)</f>
        <v>0.76</v>
      </c>
      <c r="E60" s="171">
        <f t="shared" ref="E60:E65" si="27">(B60-C60)+D60</f>
        <v>75.800000000000011</v>
      </c>
      <c r="F60" s="171">
        <v>10.8</v>
      </c>
      <c r="G60" s="172">
        <f t="shared" ref="G60:G65" si="28">E60+F60</f>
        <v>86.600000000000009</v>
      </c>
      <c r="H60" s="173">
        <f t="shared" ref="H60:H65" si="29">G60*$H$4</f>
        <v>2.5980000000000003</v>
      </c>
      <c r="I60" s="173">
        <f t="shared" ref="I60:I65" si="30">G60+H60</f>
        <v>89.198000000000008</v>
      </c>
      <c r="J60" s="172"/>
      <c r="K60" s="174">
        <f t="shared" ref="K60:K65" si="31">I60-J60</f>
        <v>89.198000000000008</v>
      </c>
      <c r="L60" s="175"/>
      <c r="M60" s="172">
        <f t="shared" ref="M60:M65" si="32">ROUNDUP(((K60-L60)*$M$4),2)</f>
        <v>0.9</v>
      </c>
      <c r="N60" s="172">
        <f t="shared" ref="N60:N65" si="33">(K60-L60)+M60</f>
        <v>90.098000000000013</v>
      </c>
      <c r="O60" s="176">
        <f t="shared" ref="O60:O65" si="34">(K60-L60+M60)*$O$4</f>
        <v>5.4058800000000007</v>
      </c>
      <c r="P60" s="171">
        <f t="shared" ref="P60:P65" si="35">N60+O60</f>
        <v>95.503880000000009</v>
      </c>
      <c r="Q60" s="156">
        <v>44.7</v>
      </c>
      <c r="R60" s="172">
        <f t="shared" ref="R60:R65" si="36">P60-Q60</f>
        <v>50.803880000000007</v>
      </c>
      <c r="S60" s="174">
        <f t="shared" ref="S60:S65" si="37">R60/10</f>
        <v>5.080388000000001</v>
      </c>
      <c r="T60" s="168" t="s">
        <v>346</v>
      </c>
      <c r="U60" s="169"/>
      <c r="V60" s="169" t="s">
        <v>347</v>
      </c>
    </row>
    <row r="61" spans="1:22" s="168" customFormat="1" x14ac:dyDescent="0.4">
      <c r="A61" s="175" t="s">
        <v>459</v>
      </c>
      <c r="B61" s="155">
        <v>77.84</v>
      </c>
      <c r="C61" s="170">
        <v>2.8</v>
      </c>
      <c r="D61" s="171">
        <f t="shared" si="26"/>
        <v>0.76</v>
      </c>
      <c r="E61" s="171">
        <f t="shared" si="27"/>
        <v>75.800000000000011</v>
      </c>
      <c r="F61" s="171">
        <v>10.8</v>
      </c>
      <c r="G61" s="172">
        <f t="shared" si="28"/>
        <v>86.600000000000009</v>
      </c>
      <c r="H61" s="173">
        <f t="shared" si="29"/>
        <v>2.5980000000000003</v>
      </c>
      <c r="I61" s="173">
        <f t="shared" si="30"/>
        <v>89.198000000000008</v>
      </c>
      <c r="J61" s="172"/>
      <c r="K61" s="174">
        <f t="shared" si="31"/>
        <v>89.198000000000008</v>
      </c>
      <c r="L61" s="175"/>
      <c r="M61" s="172">
        <f t="shared" si="32"/>
        <v>0.9</v>
      </c>
      <c r="N61" s="172">
        <f t="shared" si="33"/>
        <v>90.098000000000013</v>
      </c>
      <c r="O61" s="176">
        <f t="shared" si="34"/>
        <v>5.4058800000000007</v>
      </c>
      <c r="P61" s="171">
        <f t="shared" si="35"/>
        <v>95.503880000000009</v>
      </c>
      <c r="Q61" s="156">
        <v>44.7</v>
      </c>
      <c r="R61" s="172">
        <f t="shared" si="36"/>
        <v>50.803880000000007</v>
      </c>
      <c r="S61" s="174">
        <f t="shared" si="37"/>
        <v>5.080388000000001</v>
      </c>
      <c r="T61" s="168" t="s">
        <v>346</v>
      </c>
      <c r="U61" s="169"/>
      <c r="V61" s="169" t="s">
        <v>347</v>
      </c>
    </row>
    <row r="62" spans="1:22" s="168" customFormat="1" x14ac:dyDescent="0.4">
      <c r="A62" s="175" t="s">
        <v>277</v>
      </c>
      <c r="B62" s="155">
        <v>77.84</v>
      </c>
      <c r="C62" s="170">
        <v>2.8</v>
      </c>
      <c r="D62" s="171">
        <f t="shared" si="26"/>
        <v>0.76</v>
      </c>
      <c r="E62" s="171">
        <f t="shared" si="27"/>
        <v>75.800000000000011</v>
      </c>
      <c r="F62" s="171">
        <v>10.8</v>
      </c>
      <c r="G62" s="172">
        <f t="shared" si="28"/>
        <v>86.600000000000009</v>
      </c>
      <c r="H62" s="173">
        <f t="shared" si="29"/>
        <v>2.5980000000000003</v>
      </c>
      <c r="I62" s="173">
        <f t="shared" si="30"/>
        <v>89.198000000000008</v>
      </c>
      <c r="J62" s="172"/>
      <c r="K62" s="174">
        <f t="shared" si="31"/>
        <v>89.198000000000008</v>
      </c>
      <c r="L62" s="175"/>
      <c r="M62" s="172">
        <f t="shared" si="32"/>
        <v>0.9</v>
      </c>
      <c r="N62" s="172">
        <f t="shared" si="33"/>
        <v>90.098000000000013</v>
      </c>
      <c r="O62" s="176">
        <f t="shared" si="34"/>
        <v>5.4058800000000007</v>
      </c>
      <c r="P62" s="171">
        <f t="shared" si="35"/>
        <v>95.503880000000009</v>
      </c>
      <c r="Q62" s="156">
        <v>44.7</v>
      </c>
      <c r="R62" s="172">
        <f t="shared" si="36"/>
        <v>50.803880000000007</v>
      </c>
      <c r="S62" s="174">
        <f t="shared" si="37"/>
        <v>5.080388000000001</v>
      </c>
      <c r="T62" s="168" t="s">
        <v>346</v>
      </c>
      <c r="U62" s="169"/>
      <c r="V62" s="169" t="s">
        <v>347</v>
      </c>
    </row>
    <row r="63" spans="1:22" s="168" customFormat="1" x14ac:dyDescent="0.4">
      <c r="A63" s="175" t="s">
        <v>268</v>
      </c>
      <c r="B63" s="155">
        <v>77.84</v>
      </c>
      <c r="C63" s="170">
        <v>2.8</v>
      </c>
      <c r="D63" s="171">
        <f t="shared" si="26"/>
        <v>0.76</v>
      </c>
      <c r="E63" s="171">
        <f t="shared" si="27"/>
        <v>75.800000000000011</v>
      </c>
      <c r="F63" s="171">
        <v>10.8</v>
      </c>
      <c r="G63" s="172">
        <f t="shared" si="28"/>
        <v>86.600000000000009</v>
      </c>
      <c r="H63" s="173">
        <f t="shared" si="29"/>
        <v>2.5980000000000003</v>
      </c>
      <c r="I63" s="173">
        <f t="shared" si="30"/>
        <v>89.198000000000008</v>
      </c>
      <c r="J63" s="172"/>
      <c r="K63" s="174">
        <f t="shared" si="31"/>
        <v>89.198000000000008</v>
      </c>
      <c r="L63" s="175"/>
      <c r="M63" s="172">
        <f t="shared" si="32"/>
        <v>0.9</v>
      </c>
      <c r="N63" s="172">
        <f t="shared" si="33"/>
        <v>90.098000000000013</v>
      </c>
      <c r="O63" s="176">
        <f t="shared" si="34"/>
        <v>5.4058800000000007</v>
      </c>
      <c r="P63" s="171">
        <f t="shared" si="35"/>
        <v>95.503880000000009</v>
      </c>
      <c r="Q63" s="156">
        <v>44.7</v>
      </c>
      <c r="R63" s="172">
        <f t="shared" si="36"/>
        <v>50.803880000000007</v>
      </c>
      <c r="S63" s="174">
        <f t="shared" si="37"/>
        <v>5.080388000000001</v>
      </c>
      <c r="U63" s="169"/>
      <c r="V63" s="169"/>
    </row>
    <row r="64" spans="1:22" s="168" customFormat="1" x14ac:dyDescent="0.4">
      <c r="A64" s="175" t="s">
        <v>269</v>
      </c>
      <c r="B64" s="155">
        <v>77.84</v>
      </c>
      <c r="C64" s="170">
        <v>2.8</v>
      </c>
      <c r="D64" s="171">
        <f t="shared" si="26"/>
        <v>0.76</v>
      </c>
      <c r="E64" s="171">
        <f t="shared" si="27"/>
        <v>75.800000000000011</v>
      </c>
      <c r="F64" s="171">
        <v>10.8</v>
      </c>
      <c r="G64" s="172">
        <f t="shared" si="28"/>
        <v>86.600000000000009</v>
      </c>
      <c r="H64" s="173">
        <f t="shared" si="29"/>
        <v>2.5980000000000003</v>
      </c>
      <c r="I64" s="173">
        <f t="shared" si="30"/>
        <v>89.198000000000008</v>
      </c>
      <c r="J64" s="172"/>
      <c r="K64" s="174">
        <f t="shared" si="31"/>
        <v>89.198000000000008</v>
      </c>
      <c r="L64" s="175"/>
      <c r="M64" s="172">
        <f t="shared" si="32"/>
        <v>0.9</v>
      </c>
      <c r="N64" s="172">
        <f t="shared" si="33"/>
        <v>90.098000000000013</v>
      </c>
      <c r="O64" s="176">
        <f t="shared" si="34"/>
        <v>5.4058800000000007</v>
      </c>
      <c r="P64" s="171">
        <f t="shared" si="35"/>
        <v>95.503880000000009</v>
      </c>
      <c r="Q64" s="156">
        <v>44.7</v>
      </c>
      <c r="R64" s="172">
        <f t="shared" si="36"/>
        <v>50.803880000000007</v>
      </c>
      <c r="S64" s="174">
        <f t="shared" si="37"/>
        <v>5.080388000000001</v>
      </c>
      <c r="U64" s="169"/>
      <c r="V64" s="169"/>
    </row>
    <row r="65" spans="1:22" s="168" customFormat="1" x14ac:dyDescent="0.4">
      <c r="A65" s="175" t="s">
        <v>270</v>
      </c>
      <c r="B65" s="155">
        <v>77.84</v>
      </c>
      <c r="C65" s="170">
        <v>2.8</v>
      </c>
      <c r="D65" s="171">
        <f t="shared" si="26"/>
        <v>0.76</v>
      </c>
      <c r="E65" s="171">
        <f t="shared" si="27"/>
        <v>75.800000000000011</v>
      </c>
      <c r="F65" s="171">
        <v>10.8</v>
      </c>
      <c r="G65" s="172">
        <f t="shared" si="28"/>
        <v>86.600000000000009</v>
      </c>
      <c r="H65" s="173">
        <f t="shared" si="29"/>
        <v>2.5980000000000003</v>
      </c>
      <c r="I65" s="173">
        <f t="shared" si="30"/>
        <v>89.198000000000008</v>
      </c>
      <c r="J65" s="172"/>
      <c r="K65" s="174">
        <f t="shared" si="31"/>
        <v>89.198000000000008</v>
      </c>
      <c r="L65" s="175"/>
      <c r="M65" s="172">
        <f t="shared" si="32"/>
        <v>0.9</v>
      </c>
      <c r="N65" s="172">
        <f t="shared" si="33"/>
        <v>90.098000000000013</v>
      </c>
      <c r="O65" s="176">
        <f t="shared" si="34"/>
        <v>5.4058800000000007</v>
      </c>
      <c r="P65" s="171">
        <f t="shared" si="35"/>
        <v>95.503880000000009</v>
      </c>
      <c r="Q65" s="156">
        <v>44.7</v>
      </c>
      <c r="R65" s="172">
        <f t="shared" si="36"/>
        <v>50.803880000000007</v>
      </c>
      <c r="S65" s="174">
        <f t="shared" si="37"/>
        <v>5.080388000000001</v>
      </c>
      <c r="T65" s="168" t="s">
        <v>346</v>
      </c>
      <c r="U65" s="169"/>
      <c r="V65" s="169" t="s">
        <v>347</v>
      </c>
    </row>
    <row r="66" spans="1:22" s="168" customFormat="1" x14ac:dyDescent="0.4">
      <c r="A66" s="175"/>
      <c r="B66" s="152"/>
      <c r="C66" s="170"/>
      <c r="D66" s="171"/>
      <c r="E66" s="171"/>
      <c r="F66" s="171"/>
      <c r="G66" s="172"/>
      <c r="H66" s="173"/>
      <c r="I66" s="173"/>
      <c r="J66" s="172"/>
      <c r="K66" s="174"/>
      <c r="L66" s="175"/>
      <c r="M66" s="172"/>
      <c r="N66" s="172"/>
      <c r="O66" s="176"/>
      <c r="P66" s="171"/>
      <c r="Q66" s="154"/>
      <c r="R66" s="172"/>
      <c r="S66" s="174"/>
      <c r="T66" s="168" t="s">
        <v>346</v>
      </c>
      <c r="U66" s="169"/>
      <c r="V66" s="169" t="s">
        <v>347</v>
      </c>
    </row>
    <row r="67" spans="1:22" s="168" customFormat="1" x14ac:dyDescent="0.4">
      <c r="A67" s="151" t="s">
        <v>263</v>
      </c>
      <c r="B67" s="152"/>
      <c r="C67" s="170"/>
      <c r="D67" s="171"/>
      <c r="E67" s="171"/>
      <c r="F67" s="171"/>
      <c r="G67" s="172"/>
      <c r="H67" s="173"/>
      <c r="I67" s="173"/>
      <c r="J67" s="172"/>
      <c r="K67" s="174"/>
      <c r="L67" s="175"/>
      <c r="M67" s="172"/>
      <c r="N67" s="172"/>
      <c r="O67" s="176"/>
      <c r="P67" s="171"/>
      <c r="Q67" s="154"/>
      <c r="R67" s="172"/>
      <c r="S67" s="174"/>
      <c r="T67" s="168" t="s">
        <v>346</v>
      </c>
      <c r="U67" s="169"/>
      <c r="V67" s="169" t="s">
        <v>347</v>
      </c>
    </row>
    <row r="68" spans="1:22" s="168" customFormat="1" x14ac:dyDescent="0.4">
      <c r="A68" s="175" t="s">
        <v>256</v>
      </c>
      <c r="B68" s="155">
        <v>82.34</v>
      </c>
      <c r="C68" s="170">
        <v>2.8</v>
      </c>
      <c r="D68" s="171">
        <f t="shared" ref="D68:D73" si="38">ROUNDUP(((B68-C68)*$D$4),2)</f>
        <v>0.8</v>
      </c>
      <c r="E68" s="171">
        <f t="shared" ref="E68:E73" si="39">(B68-C68)+D68</f>
        <v>80.34</v>
      </c>
      <c r="F68" s="171">
        <v>10.8</v>
      </c>
      <c r="G68" s="172">
        <f t="shared" ref="G68:G73" si="40">E68+F68</f>
        <v>91.14</v>
      </c>
      <c r="H68" s="173">
        <f t="shared" ref="H68:H73" si="41">G68*$H$4</f>
        <v>2.7342</v>
      </c>
      <c r="I68" s="173">
        <f t="shared" ref="I68:I73" si="42">G68+H68</f>
        <v>93.874200000000002</v>
      </c>
      <c r="J68" s="172"/>
      <c r="K68" s="174">
        <f t="shared" ref="K68:K73" si="43">I68-J68</f>
        <v>93.874200000000002</v>
      </c>
      <c r="L68" s="175"/>
      <c r="M68" s="172">
        <f t="shared" ref="M68:M73" si="44">ROUNDUP(((K68-L68)*$M$4),2)</f>
        <v>0.94000000000000006</v>
      </c>
      <c r="N68" s="172">
        <f t="shared" ref="N68:N73" si="45">(K68-L68)+M68</f>
        <v>94.8142</v>
      </c>
      <c r="O68" s="176">
        <f t="shared" ref="O68:O73" si="46">(K68-L68+M68)*$O$4</f>
        <v>5.6888519999999998</v>
      </c>
      <c r="P68" s="171">
        <f t="shared" ref="P68:P73" si="47">N68+O68</f>
        <v>100.503052</v>
      </c>
      <c r="Q68" s="156">
        <v>17</v>
      </c>
      <c r="R68" s="172">
        <f t="shared" ref="R68:R73" si="48">P68-Q68</f>
        <v>83.503051999999997</v>
      </c>
      <c r="S68" s="174">
        <f t="shared" ref="S68:S73" si="49">R68/10</f>
        <v>8.3503051999999993</v>
      </c>
      <c r="T68" s="168" t="s">
        <v>346</v>
      </c>
      <c r="U68" s="169"/>
      <c r="V68" s="169" t="s">
        <v>347</v>
      </c>
    </row>
    <row r="69" spans="1:22" s="168" customFormat="1" x14ac:dyDescent="0.4">
      <c r="A69" s="175" t="s">
        <v>257</v>
      </c>
      <c r="B69" s="155">
        <v>82.34</v>
      </c>
      <c r="C69" s="170">
        <v>2.8</v>
      </c>
      <c r="D69" s="171">
        <f t="shared" si="38"/>
        <v>0.8</v>
      </c>
      <c r="E69" s="171">
        <f t="shared" si="39"/>
        <v>80.34</v>
      </c>
      <c r="F69" s="171">
        <v>10.8</v>
      </c>
      <c r="G69" s="172">
        <f t="shared" si="40"/>
        <v>91.14</v>
      </c>
      <c r="H69" s="173">
        <f t="shared" si="41"/>
        <v>2.7342</v>
      </c>
      <c r="I69" s="173">
        <f t="shared" si="42"/>
        <v>93.874200000000002</v>
      </c>
      <c r="J69" s="172"/>
      <c r="K69" s="174">
        <f t="shared" si="43"/>
        <v>93.874200000000002</v>
      </c>
      <c r="L69" s="175"/>
      <c r="M69" s="172">
        <f t="shared" si="44"/>
        <v>0.94000000000000006</v>
      </c>
      <c r="N69" s="172">
        <f t="shared" si="45"/>
        <v>94.8142</v>
      </c>
      <c r="O69" s="176">
        <f t="shared" si="46"/>
        <v>5.6888519999999998</v>
      </c>
      <c r="P69" s="171">
        <f t="shared" si="47"/>
        <v>100.503052</v>
      </c>
      <c r="Q69" s="156">
        <v>17</v>
      </c>
      <c r="R69" s="172">
        <f t="shared" si="48"/>
        <v>83.503051999999997</v>
      </c>
      <c r="S69" s="174">
        <f t="shared" si="49"/>
        <v>8.3503051999999993</v>
      </c>
      <c r="T69" s="168" t="s">
        <v>346</v>
      </c>
      <c r="U69" s="169"/>
      <c r="V69" s="169" t="s">
        <v>347</v>
      </c>
    </row>
    <row r="70" spans="1:22" s="168" customFormat="1" x14ac:dyDescent="0.4">
      <c r="A70" s="175" t="s">
        <v>258</v>
      </c>
      <c r="B70" s="155">
        <v>82.34</v>
      </c>
      <c r="C70" s="170">
        <v>2.8</v>
      </c>
      <c r="D70" s="171">
        <f t="shared" si="38"/>
        <v>0.8</v>
      </c>
      <c r="E70" s="171">
        <f t="shared" si="39"/>
        <v>80.34</v>
      </c>
      <c r="F70" s="171">
        <v>10.8</v>
      </c>
      <c r="G70" s="172">
        <f t="shared" si="40"/>
        <v>91.14</v>
      </c>
      <c r="H70" s="173">
        <f t="shared" si="41"/>
        <v>2.7342</v>
      </c>
      <c r="I70" s="173">
        <f t="shared" si="42"/>
        <v>93.874200000000002</v>
      </c>
      <c r="J70" s="172"/>
      <c r="K70" s="174">
        <f t="shared" si="43"/>
        <v>93.874200000000002</v>
      </c>
      <c r="L70" s="175"/>
      <c r="M70" s="172">
        <f t="shared" si="44"/>
        <v>0.94000000000000006</v>
      </c>
      <c r="N70" s="172">
        <f t="shared" si="45"/>
        <v>94.8142</v>
      </c>
      <c r="O70" s="176">
        <f t="shared" si="46"/>
        <v>5.6888519999999998</v>
      </c>
      <c r="P70" s="171">
        <f t="shared" si="47"/>
        <v>100.503052</v>
      </c>
      <c r="Q70" s="156">
        <v>17</v>
      </c>
      <c r="R70" s="172">
        <f t="shared" si="48"/>
        <v>83.503051999999997</v>
      </c>
      <c r="S70" s="174">
        <f t="shared" si="49"/>
        <v>8.3503051999999993</v>
      </c>
      <c r="T70" s="168" t="s">
        <v>346</v>
      </c>
      <c r="U70" s="169"/>
      <c r="V70" s="169" t="s">
        <v>347</v>
      </c>
    </row>
    <row r="71" spans="1:22" s="168" customFormat="1" x14ac:dyDescent="0.4">
      <c r="A71" s="175" t="s">
        <v>259</v>
      </c>
      <c r="B71" s="155">
        <v>82.34</v>
      </c>
      <c r="C71" s="170">
        <v>2.8</v>
      </c>
      <c r="D71" s="171">
        <f t="shared" si="38"/>
        <v>0.8</v>
      </c>
      <c r="E71" s="171">
        <f t="shared" si="39"/>
        <v>80.34</v>
      </c>
      <c r="F71" s="171">
        <v>10.8</v>
      </c>
      <c r="G71" s="172">
        <f t="shared" si="40"/>
        <v>91.14</v>
      </c>
      <c r="H71" s="173">
        <f t="shared" si="41"/>
        <v>2.7342</v>
      </c>
      <c r="I71" s="173">
        <f t="shared" si="42"/>
        <v>93.874200000000002</v>
      </c>
      <c r="J71" s="172"/>
      <c r="K71" s="174">
        <f t="shared" si="43"/>
        <v>93.874200000000002</v>
      </c>
      <c r="L71" s="175"/>
      <c r="M71" s="172">
        <f t="shared" si="44"/>
        <v>0.94000000000000006</v>
      </c>
      <c r="N71" s="172">
        <f t="shared" si="45"/>
        <v>94.8142</v>
      </c>
      <c r="O71" s="176">
        <f t="shared" si="46"/>
        <v>5.6888519999999998</v>
      </c>
      <c r="P71" s="171">
        <f t="shared" si="47"/>
        <v>100.503052</v>
      </c>
      <c r="Q71" s="156">
        <v>17</v>
      </c>
      <c r="R71" s="172">
        <f t="shared" si="48"/>
        <v>83.503051999999997</v>
      </c>
      <c r="S71" s="174">
        <f t="shared" si="49"/>
        <v>8.3503051999999993</v>
      </c>
      <c r="U71" s="169"/>
      <c r="V71" s="169"/>
    </row>
    <row r="72" spans="1:22" s="168" customFormat="1" x14ac:dyDescent="0.4">
      <c r="A72" s="175" t="s">
        <v>260</v>
      </c>
      <c r="B72" s="155">
        <v>77.84</v>
      </c>
      <c r="C72" s="170">
        <v>2.8</v>
      </c>
      <c r="D72" s="171">
        <f t="shared" si="38"/>
        <v>0.76</v>
      </c>
      <c r="E72" s="171">
        <f t="shared" si="39"/>
        <v>75.800000000000011</v>
      </c>
      <c r="F72" s="171">
        <v>10.8</v>
      </c>
      <c r="G72" s="172">
        <f t="shared" si="40"/>
        <v>86.600000000000009</v>
      </c>
      <c r="H72" s="173">
        <f t="shared" si="41"/>
        <v>2.5980000000000003</v>
      </c>
      <c r="I72" s="173">
        <f t="shared" si="42"/>
        <v>89.198000000000008</v>
      </c>
      <c r="J72" s="172"/>
      <c r="K72" s="174">
        <f t="shared" si="43"/>
        <v>89.198000000000008</v>
      </c>
      <c r="L72" s="175"/>
      <c r="M72" s="172">
        <f t="shared" si="44"/>
        <v>0.9</v>
      </c>
      <c r="N72" s="172">
        <f t="shared" si="45"/>
        <v>90.098000000000013</v>
      </c>
      <c r="O72" s="176">
        <f t="shared" si="46"/>
        <v>5.4058800000000007</v>
      </c>
      <c r="P72" s="171">
        <f t="shared" si="47"/>
        <v>95.503880000000009</v>
      </c>
      <c r="Q72" s="156">
        <v>17</v>
      </c>
      <c r="R72" s="172">
        <f t="shared" si="48"/>
        <v>78.503880000000009</v>
      </c>
      <c r="S72" s="174">
        <f t="shared" si="49"/>
        <v>7.8503880000000006</v>
      </c>
      <c r="T72" s="168" t="s">
        <v>346</v>
      </c>
      <c r="U72" s="169"/>
      <c r="V72" s="169" t="s">
        <v>347</v>
      </c>
    </row>
    <row r="73" spans="1:22" s="168" customFormat="1" x14ac:dyDescent="0.4">
      <c r="A73" s="175" t="s">
        <v>261</v>
      </c>
      <c r="B73" s="155">
        <v>77.84</v>
      </c>
      <c r="C73" s="170">
        <v>2.8</v>
      </c>
      <c r="D73" s="171">
        <f t="shared" si="38"/>
        <v>0.76</v>
      </c>
      <c r="E73" s="171">
        <f t="shared" si="39"/>
        <v>75.800000000000011</v>
      </c>
      <c r="F73" s="171">
        <v>10.8</v>
      </c>
      <c r="G73" s="172">
        <f t="shared" si="40"/>
        <v>86.600000000000009</v>
      </c>
      <c r="H73" s="173">
        <f t="shared" si="41"/>
        <v>2.5980000000000003</v>
      </c>
      <c r="I73" s="173">
        <f t="shared" si="42"/>
        <v>89.198000000000008</v>
      </c>
      <c r="J73" s="172"/>
      <c r="K73" s="174">
        <f t="shared" si="43"/>
        <v>89.198000000000008</v>
      </c>
      <c r="L73" s="175"/>
      <c r="M73" s="172">
        <f t="shared" si="44"/>
        <v>0.9</v>
      </c>
      <c r="N73" s="172">
        <f t="shared" si="45"/>
        <v>90.098000000000013</v>
      </c>
      <c r="O73" s="176">
        <f t="shared" si="46"/>
        <v>5.4058800000000007</v>
      </c>
      <c r="P73" s="171">
        <f t="shared" si="47"/>
        <v>95.503880000000009</v>
      </c>
      <c r="Q73" s="156">
        <v>17</v>
      </c>
      <c r="R73" s="172">
        <f t="shared" si="48"/>
        <v>78.503880000000009</v>
      </c>
      <c r="S73" s="174">
        <f t="shared" si="49"/>
        <v>7.8503880000000006</v>
      </c>
      <c r="T73" s="168" t="s">
        <v>346</v>
      </c>
      <c r="U73" s="169"/>
      <c r="V73" s="169" t="s">
        <v>347</v>
      </c>
    </row>
    <row r="74" spans="1:22" s="168" customFormat="1" x14ac:dyDescent="0.4">
      <c r="A74" s="175"/>
      <c r="B74" s="157"/>
      <c r="C74" s="170"/>
      <c r="D74" s="171"/>
      <c r="E74" s="171"/>
      <c r="F74" s="171"/>
      <c r="G74" s="172"/>
      <c r="H74" s="173"/>
      <c r="I74" s="173"/>
      <c r="J74" s="172"/>
      <c r="K74" s="174"/>
      <c r="L74" s="175"/>
      <c r="M74" s="172"/>
      <c r="N74" s="172"/>
      <c r="O74" s="176"/>
      <c r="P74" s="171"/>
      <c r="Q74" s="154"/>
      <c r="R74" s="172"/>
      <c r="S74" s="174"/>
      <c r="T74" s="168" t="s">
        <v>346</v>
      </c>
      <c r="U74" s="169"/>
      <c r="V74" s="169" t="s">
        <v>347</v>
      </c>
    </row>
    <row r="75" spans="1:22" s="168" customFormat="1" x14ac:dyDescent="0.4">
      <c r="A75" s="151" t="s">
        <v>183</v>
      </c>
      <c r="B75" s="152"/>
      <c r="C75" s="170"/>
      <c r="D75" s="171"/>
      <c r="E75" s="171"/>
      <c r="F75" s="171"/>
      <c r="G75" s="172"/>
      <c r="H75" s="173"/>
      <c r="I75" s="173"/>
      <c r="J75" s="172"/>
      <c r="K75" s="174"/>
      <c r="L75" s="175"/>
      <c r="M75" s="172"/>
      <c r="N75" s="172"/>
      <c r="O75" s="176"/>
      <c r="P75" s="171"/>
      <c r="Q75" s="154"/>
      <c r="R75" s="172"/>
      <c r="S75" s="174"/>
      <c r="T75" s="168" t="s">
        <v>346</v>
      </c>
      <c r="U75" s="169"/>
      <c r="V75" s="169" t="s">
        <v>347</v>
      </c>
    </row>
    <row r="76" spans="1:22" s="168" customFormat="1" x14ac:dyDescent="0.4">
      <c r="A76" s="175" t="s">
        <v>278</v>
      </c>
      <c r="B76" s="155">
        <v>82.34</v>
      </c>
      <c r="C76" s="170">
        <v>2.8</v>
      </c>
      <c r="D76" s="171">
        <f t="shared" ref="D76:D80" si="50">ROUNDUP(((B76-C76)*$D$4),2)</f>
        <v>0.8</v>
      </c>
      <c r="E76" s="171">
        <f t="shared" ref="E76:E80" si="51">(B76-C76)+D76</f>
        <v>80.34</v>
      </c>
      <c r="F76" s="171">
        <v>10.8</v>
      </c>
      <c r="G76" s="172">
        <f t="shared" ref="G76:G79" si="52">E76+F76</f>
        <v>91.14</v>
      </c>
      <c r="H76" s="173">
        <f>G76*$H$4</f>
        <v>2.7342</v>
      </c>
      <c r="I76" s="173">
        <f>G76+H76</f>
        <v>93.874200000000002</v>
      </c>
      <c r="J76" s="172"/>
      <c r="K76" s="174">
        <f t="shared" ref="K76:K80" si="53">I76-J76</f>
        <v>93.874200000000002</v>
      </c>
      <c r="L76" s="175"/>
      <c r="M76" s="172">
        <f t="shared" ref="M76:M80" si="54">ROUNDUP(((K76-L76)*$M$4),2)</f>
        <v>0.94000000000000006</v>
      </c>
      <c r="N76" s="172">
        <f t="shared" ref="N76:N80" si="55">(K76-L76)+M76</f>
        <v>94.8142</v>
      </c>
      <c r="O76" s="176">
        <f t="shared" ref="O76:O80" si="56">(K76-L76+M76)*$O$4</f>
        <v>5.6888519999999998</v>
      </c>
      <c r="P76" s="171">
        <f>N76+O76</f>
        <v>100.503052</v>
      </c>
      <c r="Q76" s="156">
        <v>22</v>
      </c>
      <c r="R76" s="172">
        <f t="shared" ref="R76:R79" si="57">P76-Q76</f>
        <v>78.503051999999997</v>
      </c>
      <c r="S76" s="174">
        <f>R76/10</f>
        <v>7.8503051999999993</v>
      </c>
      <c r="T76" s="168" t="s">
        <v>346</v>
      </c>
      <c r="U76" s="169"/>
      <c r="V76" s="169" t="s">
        <v>347</v>
      </c>
    </row>
    <row r="77" spans="1:22" s="168" customFormat="1" x14ac:dyDescent="0.4">
      <c r="A77" s="175" t="s">
        <v>279</v>
      </c>
      <c r="B77" s="155">
        <v>82.34</v>
      </c>
      <c r="C77" s="170">
        <v>2.8</v>
      </c>
      <c r="D77" s="171">
        <f t="shared" si="50"/>
        <v>0.8</v>
      </c>
      <c r="E77" s="171">
        <f t="shared" si="51"/>
        <v>80.34</v>
      </c>
      <c r="F77" s="171">
        <v>10.8</v>
      </c>
      <c r="G77" s="172">
        <f t="shared" si="52"/>
        <v>91.14</v>
      </c>
      <c r="H77" s="173">
        <f>G77*$H$4</f>
        <v>2.7342</v>
      </c>
      <c r="I77" s="173">
        <f>G77+H77</f>
        <v>93.874200000000002</v>
      </c>
      <c r="J77" s="172"/>
      <c r="K77" s="174">
        <f t="shared" si="53"/>
        <v>93.874200000000002</v>
      </c>
      <c r="L77" s="175"/>
      <c r="M77" s="172">
        <f t="shared" si="54"/>
        <v>0.94000000000000006</v>
      </c>
      <c r="N77" s="172">
        <f t="shared" si="55"/>
        <v>94.8142</v>
      </c>
      <c r="O77" s="176">
        <f t="shared" si="56"/>
        <v>5.6888519999999998</v>
      </c>
      <c r="P77" s="171">
        <f>N77+O77</f>
        <v>100.503052</v>
      </c>
      <c r="Q77" s="156">
        <v>22</v>
      </c>
      <c r="R77" s="172">
        <f t="shared" si="57"/>
        <v>78.503051999999997</v>
      </c>
      <c r="S77" s="174">
        <f>R77/10</f>
        <v>7.8503051999999993</v>
      </c>
      <c r="T77" s="168" t="s">
        <v>346</v>
      </c>
      <c r="U77" s="169"/>
      <c r="V77" s="169" t="s">
        <v>347</v>
      </c>
    </row>
    <row r="78" spans="1:22" s="168" customFormat="1" x14ac:dyDescent="0.4">
      <c r="A78" s="175" t="s">
        <v>280</v>
      </c>
      <c r="B78" s="155">
        <v>82.34</v>
      </c>
      <c r="C78" s="170">
        <v>2.8</v>
      </c>
      <c r="D78" s="171">
        <f t="shared" si="50"/>
        <v>0.8</v>
      </c>
      <c r="E78" s="171">
        <f t="shared" si="51"/>
        <v>80.34</v>
      </c>
      <c r="F78" s="171">
        <v>10.8</v>
      </c>
      <c r="G78" s="172">
        <f t="shared" si="52"/>
        <v>91.14</v>
      </c>
      <c r="H78" s="173">
        <f t="shared" ref="H78:H79" si="58">G78*$H$4</f>
        <v>2.7342</v>
      </c>
      <c r="I78" s="173">
        <f t="shared" ref="I78:I79" si="59">G78+H78</f>
        <v>93.874200000000002</v>
      </c>
      <c r="J78" s="172"/>
      <c r="K78" s="174">
        <f t="shared" si="53"/>
        <v>93.874200000000002</v>
      </c>
      <c r="L78" s="175"/>
      <c r="M78" s="172">
        <f t="shared" si="54"/>
        <v>0.94000000000000006</v>
      </c>
      <c r="N78" s="172">
        <f t="shared" si="55"/>
        <v>94.8142</v>
      </c>
      <c r="O78" s="176">
        <f t="shared" si="56"/>
        <v>5.6888519999999998</v>
      </c>
      <c r="P78" s="171">
        <f t="shared" ref="P78:P79" si="60">N78+O78</f>
        <v>100.503052</v>
      </c>
      <c r="Q78" s="156">
        <v>22</v>
      </c>
      <c r="R78" s="172">
        <f t="shared" si="57"/>
        <v>78.503051999999997</v>
      </c>
      <c r="S78" s="174">
        <f t="shared" ref="S78:S80" si="61">R78/10</f>
        <v>7.8503051999999993</v>
      </c>
      <c r="T78" s="168" t="s">
        <v>346</v>
      </c>
      <c r="U78" s="169"/>
      <c r="V78" s="169" t="s">
        <v>347</v>
      </c>
    </row>
    <row r="79" spans="1:22" s="168" customFormat="1" x14ac:dyDescent="0.4">
      <c r="A79" s="175" t="s">
        <v>281</v>
      </c>
      <c r="B79" s="155">
        <v>86.34</v>
      </c>
      <c r="C79" s="170">
        <v>2.8</v>
      </c>
      <c r="D79" s="171">
        <f t="shared" si="50"/>
        <v>0.84</v>
      </c>
      <c r="E79" s="171">
        <f t="shared" si="51"/>
        <v>84.38000000000001</v>
      </c>
      <c r="F79" s="171">
        <v>10.8</v>
      </c>
      <c r="G79" s="172">
        <f t="shared" si="52"/>
        <v>95.18</v>
      </c>
      <c r="H79" s="173">
        <f t="shared" si="58"/>
        <v>2.8553999999999999</v>
      </c>
      <c r="I79" s="173">
        <f t="shared" si="59"/>
        <v>98.03540000000001</v>
      </c>
      <c r="J79" s="172"/>
      <c r="K79" s="174">
        <f t="shared" si="53"/>
        <v>98.03540000000001</v>
      </c>
      <c r="L79" s="175"/>
      <c r="M79" s="172">
        <f t="shared" si="54"/>
        <v>0.99</v>
      </c>
      <c r="N79" s="172">
        <f t="shared" si="55"/>
        <v>99.025400000000005</v>
      </c>
      <c r="O79" s="176">
        <f t="shared" si="56"/>
        <v>5.9415240000000002</v>
      </c>
      <c r="P79" s="171">
        <f t="shared" si="60"/>
        <v>104.96692400000001</v>
      </c>
      <c r="Q79" s="156">
        <v>22</v>
      </c>
      <c r="R79" s="172">
        <f t="shared" si="57"/>
        <v>82.966924000000006</v>
      </c>
      <c r="S79" s="174">
        <f t="shared" si="61"/>
        <v>8.2966924000000013</v>
      </c>
      <c r="U79" s="169"/>
      <c r="V79" s="169"/>
    </row>
    <row r="80" spans="1:22" s="168" customFormat="1" x14ac:dyDescent="0.4">
      <c r="A80" s="175" t="s">
        <v>282</v>
      </c>
      <c r="B80" s="155">
        <v>86.34</v>
      </c>
      <c r="C80" s="170">
        <v>2.8</v>
      </c>
      <c r="D80" s="171">
        <f t="shared" si="50"/>
        <v>0.84</v>
      </c>
      <c r="E80" s="171">
        <f t="shared" si="51"/>
        <v>84.38000000000001</v>
      </c>
      <c r="F80" s="171">
        <v>10.8</v>
      </c>
      <c r="G80" s="172">
        <f>E80+F80</f>
        <v>95.18</v>
      </c>
      <c r="H80" s="173">
        <f>G80*$H$4</f>
        <v>2.8553999999999999</v>
      </c>
      <c r="I80" s="173">
        <f>G80+H80</f>
        <v>98.03540000000001</v>
      </c>
      <c r="J80" s="172"/>
      <c r="K80" s="174">
        <f t="shared" si="53"/>
        <v>98.03540000000001</v>
      </c>
      <c r="L80" s="175"/>
      <c r="M80" s="172">
        <f t="shared" si="54"/>
        <v>0.99</v>
      </c>
      <c r="N80" s="172">
        <f t="shared" si="55"/>
        <v>99.025400000000005</v>
      </c>
      <c r="O80" s="176">
        <f t="shared" si="56"/>
        <v>5.9415240000000002</v>
      </c>
      <c r="P80" s="171">
        <f>N80+O80</f>
        <v>104.96692400000001</v>
      </c>
      <c r="Q80" s="156">
        <v>22</v>
      </c>
      <c r="R80" s="172">
        <f>P80-Q80</f>
        <v>82.966924000000006</v>
      </c>
      <c r="S80" s="174">
        <f t="shared" si="61"/>
        <v>8.2966924000000013</v>
      </c>
      <c r="U80" s="169"/>
      <c r="V80" s="169"/>
    </row>
    <row r="81" spans="1:22" s="168" customFormat="1" x14ac:dyDescent="0.4">
      <c r="A81" s="175"/>
      <c r="B81" s="152"/>
      <c r="C81" s="170"/>
      <c r="D81" s="171"/>
      <c r="E81" s="171"/>
      <c r="F81" s="171"/>
      <c r="G81" s="172"/>
      <c r="H81" s="173"/>
      <c r="I81" s="173"/>
      <c r="J81" s="172"/>
      <c r="K81" s="174"/>
      <c r="L81" s="175"/>
      <c r="M81" s="172"/>
      <c r="N81" s="172"/>
      <c r="O81" s="176"/>
      <c r="P81" s="171"/>
      <c r="Q81" s="154"/>
      <c r="R81" s="172"/>
      <c r="S81" s="174"/>
      <c r="T81" s="168" t="s">
        <v>346</v>
      </c>
      <c r="U81" s="169"/>
      <c r="V81" s="169" t="s">
        <v>347</v>
      </c>
    </row>
    <row r="82" spans="1:22" s="168" customFormat="1" x14ac:dyDescent="0.4">
      <c r="A82" s="175"/>
      <c r="B82" s="152"/>
      <c r="C82" s="170"/>
      <c r="D82" s="171"/>
      <c r="E82" s="171"/>
      <c r="F82" s="171"/>
      <c r="G82" s="172"/>
      <c r="H82" s="173"/>
      <c r="I82" s="173"/>
      <c r="J82" s="172"/>
      <c r="K82" s="174"/>
      <c r="L82" s="175"/>
      <c r="M82" s="172"/>
      <c r="N82" s="172"/>
      <c r="O82" s="176"/>
      <c r="P82" s="171"/>
      <c r="Q82" s="154"/>
      <c r="R82" s="172"/>
      <c r="S82" s="174"/>
      <c r="T82" s="168" t="s">
        <v>346</v>
      </c>
      <c r="U82" s="169"/>
      <c r="V82" s="169" t="s">
        <v>347</v>
      </c>
    </row>
    <row r="83" spans="1:22" s="168" customFormat="1" x14ac:dyDescent="0.4">
      <c r="A83" s="175" t="s">
        <v>114</v>
      </c>
      <c r="B83" s="155">
        <v>106.7</v>
      </c>
      <c r="C83" s="170"/>
      <c r="D83" s="171">
        <f>ROUNDUP(((B83-C83)*$D$4),2)</f>
        <v>1.07</v>
      </c>
      <c r="E83" s="171">
        <f>(B83-C83)+D83</f>
        <v>107.77</v>
      </c>
      <c r="F83" s="171">
        <v>10.8</v>
      </c>
      <c r="G83" s="172">
        <f t="shared" ref="G83:G146" si="62">E83+F83</f>
        <v>118.57</v>
      </c>
      <c r="H83" s="173">
        <f t="shared" ref="H83:H146" si="63">G83*$H$4</f>
        <v>3.5570999999999997</v>
      </c>
      <c r="I83" s="173">
        <f t="shared" ref="I83:I146" si="64">G83+H83</f>
        <v>122.1271</v>
      </c>
      <c r="J83" s="172"/>
      <c r="K83" s="174">
        <f t="shared" ref="K83:K146" si="65">I83-J83</f>
        <v>122.1271</v>
      </c>
      <c r="L83" s="175"/>
      <c r="M83" s="172">
        <f t="shared" ref="M83:M135" si="66">ROUNDUP(((K83-L83)*$M$4),2)</f>
        <v>1.23</v>
      </c>
      <c r="N83" s="172">
        <f t="shared" ref="N83:N135" si="67">(K83-L83)+M83</f>
        <v>123.3571</v>
      </c>
      <c r="O83" s="176">
        <f t="shared" ref="O83:O135" si="68">(K83-L83+M83)*$O$4</f>
        <v>7.4014259999999998</v>
      </c>
      <c r="P83" s="171">
        <f t="shared" ref="P83:P146" si="69">N83+O83</f>
        <v>130.75852599999999</v>
      </c>
      <c r="Q83" s="154">
        <v>0</v>
      </c>
      <c r="R83" s="172">
        <f t="shared" ref="R83:R146" si="70">P83-Q83</f>
        <v>130.75852599999999</v>
      </c>
      <c r="S83" s="174">
        <f>R83/10</f>
        <v>13.075852599999999</v>
      </c>
      <c r="T83" s="168" t="s">
        <v>346</v>
      </c>
      <c r="U83" s="169"/>
      <c r="V83" s="169" t="s">
        <v>347</v>
      </c>
    </row>
    <row r="84" spans="1:22" s="168" customFormat="1" x14ac:dyDescent="0.4">
      <c r="A84" s="175" t="s">
        <v>115</v>
      </c>
      <c r="B84" s="155">
        <v>106.7</v>
      </c>
      <c r="C84" s="170"/>
      <c r="D84" s="171">
        <f>ROUNDUP(((B84-C84)*$D$4),2)</f>
        <v>1.07</v>
      </c>
      <c r="E84" s="171">
        <f t="shared" ref="E84:E85" si="71">(B84-C84)+D84</f>
        <v>107.77</v>
      </c>
      <c r="F84" s="171">
        <v>10.8</v>
      </c>
      <c r="G84" s="172">
        <f t="shared" si="62"/>
        <v>118.57</v>
      </c>
      <c r="H84" s="173">
        <f t="shared" si="63"/>
        <v>3.5570999999999997</v>
      </c>
      <c r="I84" s="173">
        <f t="shared" si="64"/>
        <v>122.1271</v>
      </c>
      <c r="J84" s="172"/>
      <c r="K84" s="174">
        <f t="shared" si="65"/>
        <v>122.1271</v>
      </c>
      <c r="L84" s="175"/>
      <c r="M84" s="172">
        <f t="shared" si="66"/>
        <v>1.23</v>
      </c>
      <c r="N84" s="172">
        <f t="shared" si="67"/>
        <v>123.3571</v>
      </c>
      <c r="O84" s="176">
        <f t="shared" si="68"/>
        <v>7.4014259999999998</v>
      </c>
      <c r="P84" s="171">
        <f t="shared" si="69"/>
        <v>130.75852599999999</v>
      </c>
      <c r="Q84" s="154">
        <v>0</v>
      </c>
      <c r="R84" s="172">
        <f t="shared" si="70"/>
        <v>130.75852599999999</v>
      </c>
      <c r="S84" s="174">
        <f t="shared" ref="S84:S85" si="72">R84/10</f>
        <v>13.075852599999999</v>
      </c>
      <c r="T84" s="168" t="s">
        <v>346</v>
      </c>
      <c r="U84" s="169"/>
      <c r="V84" s="169" t="s">
        <v>347</v>
      </c>
    </row>
    <row r="85" spans="1:22" s="168" customFormat="1" x14ac:dyDescent="0.4">
      <c r="A85" s="175" t="s">
        <v>283</v>
      </c>
      <c r="B85" s="155">
        <v>106.7</v>
      </c>
      <c r="C85" s="170"/>
      <c r="D85" s="171">
        <f>ROUNDUP(((B85-C85)*$D$4),2)</f>
        <v>1.07</v>
      </c>
      <c r="E85" s="171">
        <f t="shared" si="71"/>
        <v>107.77</v>
      </c>
      <c r="F85" s="171">
        <v>10.8</v>
      </c>
      <c r="G85" s="172">
        <f t="shared" si="62"/>
        <v>118.57</v>
      </c>
      <c r="H85" s="173">
        <f t="shared" si="63"/>
        <v>3.5570999999999997</v>
      </c>
      <c r="I85" s="173">
        <f t="shared" si="64"/>
        <v>122.1271</v>
      </c>
      <c r="J85" s="172"/>
      <c r="K85" s="174">
        <f t="shared" si="65"/>
        <v>122.1271</v>
      </c>
      <c r="L85" s="175"/>
      <c r="M85" s="172">
        <f t="shared" si="66"/>
        <v>1.23</v>
      </c>
      <c r="N85" s="172">
        <f t="shared" si="67"/>
        <v>123.3571</v>
      </c>
      <c r="O85" s="176">
        <f t="shared" si="68"/>
        <v>7.4014259999999998</v>
      </c>
      <c r="P85" s="171">
        <f t="shared" si="69"/>
        <v>130.75852599999999</v>
      </c>
      <c r="Q85" s="154">
        <v>0</v>
      </c>
      <c r="R85" s="172">
        <f t="shared" si="70"/>
        <v>130.75852599999999</v>
      </c>
      <c r="S85" s="174">
        <f t="shared" si="72"/>
        <v>13.075852599999999</v>
      </c>
      <c r="T85" s="168" t="s">
        <v>346</v>
      </c>
      <c r="U85" s="169"/>
      <c r="V85" s="169" t="s">
        <v>347</v>
      </c>
    </row>
    <row r="86" spans="1:22" s="168" customFormat="1" x14ac:dyDescent="0.4">
      <c r="A86" s="175"/>
      <c r="B86" s="152"/>
      <c r="C86" s="170"/>
      <c r="D86" s="171"/>
      <c r="E86" s="171"/>
      <c r="F86" s="171"/>
      <c r="G86" s="172"/>
      <c r="H86" s="173"/>
      <c r="I86" s="173"/>
      <c r="J86" s="172"/>
      <c r="K86" s="174"/>
      <c r="L86" s="175"/>
      <c r="M86" s="172"/>
      <c r="N86" s="172"/>
      <c r="O86" s="176"/>
      <c r="P86" s="171"/>
      <c r="Q86" s="154"/>
      <c r="R86" s="172"/>
      <c r="S86" s="174"/>
      <c r="U86" s="169"/>
      <c r="V86" s="169"/>
    </row>
    <row r="87" spans="1:22" s="168" customFormat="1" x14ac:dyDescent="0.4">
      <c r="A87" s="175" t="s">
        <v>116</v>
      </c>
      <c r="B87" s="155">
        <v>94.84</v>
      </c>
      <c r="C87" s="170"/>
      <c r="D87" s="171">
        <f t="shared" ref="D87:D150" si="73">ROUNDUP(((B87-C87)*$D$4),2)</f>
        <v>0.95</v>
      </c>
      <c r="E87" s="171">
        <f t="shared" ref="E87:E150" si="74">(B87-C87)+D87</f>
        <v>95.79</v>
      </c>
      <c r="F87" s="171">
        <v>10.8</v>
      </c>
      <c r="G87" s="172">
        <f t="shared" si="62"/>
        <v>106.59</v>
      </c>
      <c r="H87" s="173">
        <f t="shared" si="63"/>
        <v>3.1976999999999998</v>
      </c>
      <c r="I87" s="173">
        <f t="shared" si="64"/>
        <v>109.7877</v>
      </c>
      <c r="J87" s="172"/>
      <c r="K87" s="174">
        <f t="shared" si="65"/>
        <v>109.7877</v>
      </c>
      <c r="L87" s="175"/>
      <c r="M87" s="172">
        <f t="shared" si="66"/>
        <v>1.1000000000000001</v>
      </c>
      <c r="N87" s="172">
        <f t="shared" si="67"/>
        <v>110.8877</v>
      </c>
      <c r="O87" s="176">
        <f t="shared" si="68"/>
        <v>6.6532619999999998</v>
      </c>
      <c r="P87" s="171">
        <f t="shared" si="69"/>
        <v>117.54096199999999</v>
      </c>
      <c r="Q87" s="154">
        <v>20</v>
      </c>
      <c r="R87" s="172">
        <f t="shared" si="70"/>
        <v>97.540961999999993</v>
      </c>
      <c r="S87" s="174">
        <f t="shared" ref="S87:S150" si="75">R87/10</f>
        <v>9.7540961999999993</v>
      </c>
      <c r="U87" s="169"/>
      <c r="V87" s="169"/>
    </row>
    <row r="88" spans="1:22" s="168" customFormat="1" x14ac:dyDescent="0.4">
      <c r="A88" s="175" t="s">
        <v>117</v>
      </c>
      <c r="B88" s="155">
        <v>94.84</v>
      </c>
      <c r="C88" s="170"/>
      <c r="D88" s="171">
        <f t="shared" si="73"/>
        <v>0.95</v>
      </c>
      <c r="E88" s="171">
        <f t="shared" si="74"/>
        <v>95.79</v>
      </c>
      <c r="F88" s="171">
        <v>10.8</v>
      </c>
      <c r="G88" s="172">
        <f t="shared" si="62"/>
        <v>106.59</v>
      </c>
      <c r="H88" s="173">
        <f t="shared" si="63"/>
        <v>3.1976999999999998</v>
      </c>
      <c r="I88" s="173">
        <f t="shared" si="64"/>
        <v>109.7877</v>
      </c>
      <c r="J88" s="172"/>
      <c r="K88" s="174">
        <f t="shared" si="65"/>
        <v>109.7877</v>
      </c>
      <c r="L88" s="175"/>
      <c r="M88" s="172">
        <f t="shared" si="66"/>
        <v>1.1000000000000001</v>
      </c>
      <c r="N88" s="172">
        <f t="shared" si="67"/>
        <v>110.8877</v>
      </c>
      <c r="O88" s="176">
        <f t="shared" si="68"/>
        <v>6.6532619999999998</v>
      </c>
      <c r="P88" s="171">
        <f t="shared" si="69"/>
        <v>117.54096199999999</v>
      </c>
      <c r="Q88" s="154">
        <v>20</v>
      </c>
      <c r="R88" s="172">
        <f t="shared" si="70"/>
        <v>97.540961999999993</v>
      </c>
      <c r="S88" s="174">
        <f t="shared" si="75"/>
        <v>9.7540961999999993</v>
      </c>
      <c r="T88" s="168" t="s">
        <v>346</v>
      </c>
      <c r="U88" s="169"/>
      <c r="V88" s="169" t="s">
        <v>350</v>
      </c>
    </row>
    <row r="89" spans="1:22" s="168" customFormat="1" x14ac:dyDescent="0.4">
      <c r="A89" s="175" t="s">
        <v>284</v>
      </c>
      <c r="B89" s="155">
        <v>94.84</v>
      </c>
      <c r="C89" s="170"/>
      <c r="D89" s="171">
        <f t="shared" si="73"/>
        <v>0.95</v>
      </c>
      <c r="E89" s="171">
        <f t="shared" si="74"/>
        <v>95.79</v>
      </c>
      <c r="F89" s="171">
        <v>10.8</v>
      </c>
      <c r="G89" s="172">
        <f t="shared" si="62"/>
        <v>106.59</v>
      </c>
      <c r="H89" s="173">
        <f t="shared" si="63"/>
        <v>3.1976999999999998</v>
      </c>
      <c r="I89" s="173">
        <f t="shared" si="64"/>
        <v>109.7877</v>
      </c>
      <c r="J89" s="172"/>
      <c r="K89" s="174">
        <f t="shared" si="65"/>
        <v>109.7877</v>
      </c>
      <c r="L89" s="175"/>
      <c r="M89" s="172">
        <f t="shared" si="66"/>
        <v>1.1000000000000001</v>
      </c>
      <c r="N89" s="172">
        <f t="shared" si="67"/>
        <v>110.8877</v>
      </c>
      <c r="O89" s="176">
        <f t="shared" si="68"/>
        <v>6.6532619999999998</v>
      </c>
      <c r="P89" s="171">
        <f t="shared" si="69"/>
        <v>117.54096199999999</v>
      </c>
      <c r="Q89" s="154">
        <v>20</v>
      </c>
      <c r="R89" s="172">
        <f t="shared" si="70"/>
        <v>97.540961999999993</v>
      </c>
      <c r="S89" s="174">
        <f t="shared" si="75"/>
        <v>9.7540961999999993</v>
      </c>
      <c r="T89" s="168" t="s">
        <v>346</v>
      </c>
      <c r="U89" s="169"/>
      <c r="V89" s="169" t="s">
        <v>350</v>
      </c>
    </row>
    <row r="90" spans="1:22" s="168" customFormat="1" x14ac:dyDescent="0.4">
      <c r="A90" s="175" t="s">
        <v>120</v>
      </c>
      <c r="B90" s="155">
        <v>94.84</v>
      </c>
      <c r="C90" s="170"/>
      <c r="D90" s="171">
        <f t="shared" si="73"/>
        <v>0.95</v>
      </c>
      <c r="E90" s="171">
        <f t="shared" si="74"/>
        <v>95.79</v>
      </c>
      <c r="F90" s="171">
        <v>10.8</v>
      </c>
      <c r="G90" s="172">
        <f t="shared" si="62"/>
        <v>106.59</v>
      </c>
      <c r="H90" s="173">
        <f t="shared" si="63"/>
        <v>3.1976999999999998</v>
      </c>
      <c r="I90" s="173">
        <f t="shared" si="64"/>
        <v>109.7877</v>
      </c>
      <c r="J90" s="172"/>
      <c r="K90" s="174">
        <f t="shared" si="65"/>
        <v>109.7877</v>
      </c>
      <c r="L90" s="175"/>
      <c r="M90" s="172">
        <f t="shared" si="66"/>
        <v>1.1000000000000001</v>
      </c>
      <c r="N90" s="172">
        <f t="shared" si="67"/>
        <v>110.8877</v>
      </c>
      <c r="O90" s="176">
        <f t="shared" si="68"/>
        <v>6.6532619999999998</v>
      </c>
      <c r="P90" s="171">
        <f t="shared" si="69"/>
        <v>117.54096199999999</v>
      </c>
      <c r="Q90" s="154">
        <v>20</v>
      </c>
      <c r="R90" s="172">
        <f t="shared" si="70"/>
        <v>97.540961999999993</v>
      </c>
      <c r="S90" s="174">
        <f t="shared" si="75"/>
        <v>9.7540961999999993</v>
      </c>
      <c r="T90" s="168" t="s">
        <v>346</v>
      </c>
      <c r="U90" s="169"/>
      <c r="V90" s="169" t="s">
        <v>350</v>
      </c>
    </row>
    <row r="91" spans="1:22" s="168" customFormat="1" x14ac:dyDescent="0.4">
      <c r="A91" s="175" t="s">
        <v>285</v>
      </c>
      <c r="B91" s="155">
        <v>94.84</v>
      </c>
      <c r="C91" s="170"/>
      <c r="D91" s="171">
        <f t="shared" si="73"/>
        <v>0.95</v>
      </c>
      <c r="E91" s="171">
        <f t="shared" si="74"/>
        <v>95.79</v>
      </c>
      <c r="F91" s="171">
        <v>10.8</v>
      </c>
      <c r="G91" s="172">
        <f t="shared" si="62"/>
        <v>106.59</v>
      </c>
      <c r="H91" s="173">
        <f t="shared" si="63"/>
        <v>3.1976999999999998</v>
      </c>
      <c r="I91" s="173">
        <f t="shared" si="64"/>
        <v>109.7877</v>
      </c>
      <c r="J91" s="172"/>
      <c r="K91" s="174">
        <f t="shared" si="65"/>
        <v>109.7877</v>
      </c>
      <c r="L91" s="175"/>
      <c r="M91" s="172">
        <f t="shared" si="66"/>
        <v>1.1000000000000001</v>
      </c>
      <c r="N91" s="172">
        <f t="shared" si="67"/>
        <v>110.8877</v>
      </c>
      <c r="O91" s="176">
        <f t="shared" si="68"/>
        <v>6.6532619999999998</v>
      </c>
      <c r="P91" s="171">
        <f t="shared" si="69"/>
        <v>117.54096199999999</v>
      </c>
      <c r="Q91" s="154">
        <v>20</v>
      </c>
      <c r="R91" s="172">
        <f t="shared" si="70"/>
        <v>97.540961999999993</v>
      </c>
      <c r="S91" s="174">
        <f t="shared" si="75"/>
        <v>9.7540961999999993</v>
      </c>
      <c r="U91" s="169"/>
      <c r="V91" s="169"/>
    </row>
    <row r="92" spans="1:22" s="168" customFormat="1" x14ac:dyDescent="0.4">
      <c r="A92" s="175" t="s">
        <v>118</v>
      </c>
      <c r="B92" s="155">
        <v>94.84</v>
      </c>
      <c r="C92" s="170"/>
      <c r="D92" s="171">
        <f t="shared" si="73"/>
        <v>0.95</v>
      </c>
      <c r="E92" s="171">
        <f t="shared" si="74"/>
        <v>95.79</v>
      </c>
      <c r="F92" s="171">
        <v>10.8</v>
      </c>
      <c r="G92" s="172">
        <f t="shared" si="62"/>
        <v>106.59</v>
      </c>
      <c r="H92" s="173">
        <f t="shared" si="63"/>
        <v>3.1976999999999998</v>
      </c>
      <c r="I92" s="173">
        <f t="shared" si="64"/>
        <v>109.7877</v>
      </c>
      <c r="J92" s="172"/>
      <c r="K92" s="174">
        <f t="shared" si="65"/>
        <v>109.7877</v>
      </c>
      <c r="L92" s="175"/>
      <c r="M92" s="172">
        <f t="shared" si="66"/>
        <v>1.1000000000000001</v>
      </c>
      <c r="N92" s="172">
        <f t="shared" si="67"/>
        <v>110.8877</v>
      </c>
      <c r="O92" s="176">
        <f t="shared" si="68"/>
        <v>6.6532619999999998</v>
      </c>
      <c r="P92" s="171">
        <f t="shared" si="69"/>
        <v>117.54096199999999</v>
      </c>
      <c r="Q92" s="154">
        <v>20</v>
      </c>
      <c r="R92" s="172">
        <f t="shared" si="70"/>
        <v>97.540961999999993</v>
      </c>
      <c r="S92" s="174">
        <f t="shared" si="75"/>
        <v>9.7540961999999993</v>
      </c>
      <c r="T92" s="168" t="s">
        <v>346</v>
      </c>
      <c r="U92" s="169"/>
      <c r="V92" s="169" t="s">
        <v>350</v>
      </c>
    </row>
    <row r="93" spans="1:22" s="168" customFormat="1" x14ac:dyDescent="0.4">
      <c r="A93" s="175" t="s">
        <v>121</v>
      </c>
      <c r="B93" s="155">
        <v>94.84</v>
      </c>
      <c r="C93" s="170"/>
      <c r="D93" s="171">
        <f t="shared" si="73"/>
        <v>0.95</v>
      </c>
      <c r="E93" s="171">
        <f t="shared" si="74"/>
        <v>95.79</v>
      </c>
      <c r="F93" s="171">
        <v>10.8</v>
      </c>
      <c r="G93" s="172">
        <f t="shared" si="62"/>
        <v>106.59</v>
      </c>
      <c r="H93" s="173">
        <f t="shared" si="63"/>
        <v>3.1976999999999998</v>
      </c>
      <c r="I93" s="173">
        <f t="shared" si="64"/>
        <v>109.7877</v>
      </c>
      <c r="J93" s="172"/>
      <c r="K93" s="174">
        <f t="shared" si="65"/>
        <v>109.7877</v>
      </c>
      <c r="L93" s="175"/>
      <c r="M93" s="172">
        <f t="shared" si="66"/>
        <v>1.1000000000000001</v>
      </c>
      <c r="N93" s="172">
        <f t="shared" si="67"/>
        <v>110.8877</v>
      </c>
      <c r="O93" s="176">
        <f t="shared" si="68"/>
        <v>6.6532619999999998</v>
      </c>
      <c r="P93" s="171">
        <f t="shared" si="69"/>
        <v>117.54096199999999</v>
      </c>
      <c r="Q93" s="154">
        <v>20</v>
      </c>
      <c r="R93" s="172">
        <f t="shared" si="70"/>
        <v>97.540961999999993</v>
      </c>
      <c r="S93" s="174">
        <f t="shared" si="75"/>
        <v>9.7540961999999993</v>
      </c>
      <c r="T93" s="168" t="s">
        <v>346</v>
      </c>
      <c r="U93" s="169"/>
      <c r="V93" s="169" t="s">
        <v>350</v>
      </c>
    </row>
    <row r="94" spans="1:22" s="168" customFormat="1" x14ac:dyDescent="0.4">
      <c r="A94" s="175" t="s">
        <v>119</v>
      </c>
      <c r="B94" s="155">
        <v>94.84</v>
      </c>
      <c r="C94" s="170"/>
      <c r="D94" s="171">
        <f t="shared" si="73"/>
        <v>0.95</v>
      </c>
      <c r="E94" s="171">
        <f t="shared" si="74"/>
        <v>95.79</v>
      </c>
      <c r="F94" s="171">
        <v>10.8</v>
      </c>
      <c r="G94" s="172">
        <f t="shared" si="62"/>
        <v>106.59</v>
      </c>
      <c r="H94" s="173">
        <f t="shared" si="63"/>
        <v>3.1976999999999998</v>
      </c>
      <c r="I94" s="173">
        <f t="shared" si="64"/>
        <v>109.7877</v>
      </c>
      <c r="J94" s="172"/>
      <c r="K94" s="174">
        <f t="shared" si="65"/>
        <v>109.7877</v>
      </c>
      <c r="L94" s="175"/>
      <c r="M94" s="172">
        <f t="shared" si="66"/>
        <v>1.1000000000000001</v>
      </c>
      <c r="N94" s="172">
        <f t="shared" si="67"/>
        <v>110.8877</v>
      </c>
      <c r="O94" s="176">
        <f t="shared" si="68"/>
        <v>6.6532619999999998</v>
      </c>
      <c r="P94" s="171">
        <f t="shared" si="69"/>
        <v>117.54096199999999</v>
      </c>
      <c r="Q94" s="154">
        <v>20</v>
      </c>
      <c r="R94" s="172">
        <f t="shared" si="70"/>
        <v>97.540961999999993</v>
      </c>
      <c r="S94" s="174">
        <f t="shared" si="75"/>
        <v>9.7540961999999993</v>
      </c>
      <c r="T94" s="168" t="s">
        <v>346</v>
      </c>
      <c r="U94" s="169"/>
      <c r="V94" s="169" t="s">
        <v>350</v>
      </c>
    </row>
    <row r="95" spans="1:22" s="168" customFormat="1" x14ac:dyDescent="0.4">
      <c r="A95" s="175"/>
      <c r="B95" s="152"/>
      <c r="C95" s="170"/>
      <c r="D95" s="171"/>
      <c r="E95" s="171"/>
      <c r="F95" s="171"/>
      <c r="G95" s="172"/>
      <c r="H95" s="173"/>
      <c r="I95" s="173"/>
      <c r="J95" s="172"/>
      <c r="K95" s="174"/>
      <c r="L95" s="175"/>
      <c r="M95" s="172"/>
      <c r="N95" s="172"/>
      <c r="O95" s="176"/>
      <c r="P95" s="171"/>
      <c r="Q95" s="154"/>
      <c r="R95" s="172"/>
      <c r="S95" s="174"/>
      <c r="T95" s="168" t="s">
        <v>346</v>
      </c>
      <c r="U95" s="169"/>
      <c r="V95" s="169" t="s">
        <v>350</v>
      </c>
    </row>
    <row r="96" spans="1:22" s="168" customFormat="1" x14ac:dyDescent="0.4">
      <c r="A96" s="175" t="s">
        <v>122</v>
      </c>
      <c r="B96" s="155">
        <v>94.84</v>
      </c>
      <c r="C96" s="170"/>
      <c r="D96" s="171">
        <f t="shared" ref="D96:D107" si="76">ROUNDUP(((B96-C96)*$D$4),2)</f>
        <v>0.95</v>
      </c>
      <c r="E96" s="171">
        <f t="shared" ref="E96:E107" si="77">(B96-C96)+D96</f>
        <v>95.79</v>
      </c>
      <c r="F96" s="171">
        <v>10.8</v>
      </c>
      <c r="G96" s="172">
        <f t="shared" ref="G96:G107" si="78">E96+F96</f>
        <v>106.59</v>
      </c>
      <c r="H96" s="173">
        <f t="shared" ref="H96" si="79">G96*$H$4</f>
        <v>3.1976999999999998</v>
      </c>
      <c r="I96" s="173">
        <f t="shared" ref="I96" si="80">G96+H96</f>
        <v>109.7877</v>
      </c>
      <c r="J96" s="172"/>
      <c r="K96" s="174">
        <f t="shared" ref="K96" si="81">I96-J96</f>
        <v>109.7877</v>
      </c>
      <c r="L96" s="175"/>
      <c r="M96" s="172">
        <f t="shared" ref="M96" si="82">ROUNDUP(((K96-L96)*$M$4),2)</f>
        <v>1.1000000000000001</v>
      </c>
      <c r="N96" s="172">
        <f t="shared" ref="N96" si="83">(K96-L96)+M96</f>
        <v>110.8877</v>
      </c>
      <c r="O96" s="176">
        <f t="shared" ref="O96" si="84">(K96-L96+M96)*$O$4</f>
        <v>6.6532619999999998</v>
      </c>
      <c r="P96" s="171">
        <f t="shared" ref="P96" si="85">N96+O96</f>
        <v>117.54096199999999</v>
      </c>
      <c r="Q96" s="154">
        <v>5</v>
      </c>
      <c r="R96" s="172">
        <f t="shared" ref="R96" si="86">P96-Q96</f>
        <v>112.54096199999999</v>
      </c>
      <c r="S96" s="174">
        <f t="shared" ref="S96" si="87">R96/10</f>
        <v>11.254096199999999</v>
      </c>
      <c r="T96" s="168" t="s">
        <v>346</v>
      </c>
      <c r="U96" s="169"/>
      <c r="V96" s="169" t="s">
        <v>350</v>
      </c>
    </row>
    <row r="97" spans="1:23" s="168" customFormat="1" x14ac:dyDescent="0.4">
      <c r="A97" s="175" t="s">
        <v>286</v>
      </c>
      <c r="B97" s="155">
        <v>94.84</v>
      </c>
      <c r="C97" s="170"/>
      <c r="D97" s="171">
        <f t="shared" si="76"/>
        <v>0.95</v>
      </c>
      <c r="E97" s="171">
        <f t="shared" si="77"/>
        <v>95.79</v>
      </c>
      <c r="F97" s="171">
        <v>10.8</v>
      </c>
      <c r="G97" s="172">
        <f t="shared" si="78"/>
        <v>106.59</v>
      </c>
      <c r="H97" s="173">
        <f t="shared" si="63"/>
        <v>3.1976999999999998</v>
      </c>
      <c r="I97" s="173">
        <f t="shared" si="64"/>
        <v>109.7877</v>
      </c>
      <c r="J97" s="172"/>
      <c r="K97" s="174">
        <f t="shared" si="65"/>
        <v>109.7877</v>
      </c>
      <c r="L97" s="175"/>
      <c r="M97" s="172">
        <f t="shared" si="66"/>
        <v>1.1000000000000001</v>
      </c>
      <c r="N97" s="172">
        <f t="shared" si="67"/>
        <v>110.8877</v>
      </c>
      <c r="O97" s="176">
        <f t="shared" si="68"/>
        <v>6.6532619999999998</v>
      </c>
      <c r="P97" s="171">
        <f t="shared" si="69"/>
        <v>117.54096199999999</v>
      </c>
      <c r="Q97" s="154">
        <v>5</v>
      </c>
      <c r="R97" s="172">
        <f t="shared" si="70"/>
        <v>112.54096199999999</v>
      </c>
      <c r="S97" s="174">
        <f t="shared" si="75"/>
        <v>11.254096199999999</v>
      </c>
      <c r="T97" s="168" t="s">
        <v>346</v>
      </c>
      <c r="U97" s="169"/>
      <c r="V97" s="169" t="s">
        <v>350</v>
      </c>
    </row>
    <row r="98" spans="1:23" s="168" customFormat="1" x14ac:dyDescent="0.4">
      <c r="A98" s="175" t="s">
        <v>287</v>
      </c>
      <c r="B98" s="155">
        <v>94.84</v>
      </c>
      <c r="C98" s="170"/>
      <c r="D98" s="171">
        <f t="shared" si="76"/>
        <v>0.95</v>
      </c>
      <c r="E98" s="171">
        <f t="shared" si="77"/>
        <v>95.79</v>
      </c>
      <c r="F98" s="171">
        <v>10.8</v>
      </c>
      <c r="G98" s="172">
        <f t="shared" si="78"/>
        <v>106.59</v>
      </c>
      <c r="H98" s="173">
        <f t="shared" si="63"/>
        <v>3.1976999999999998</v>
      </c>
      <c r="I98" s="173">
        <f t="shared" si="64"/>
        <v>109.7877</v>
      </c>
      <c r="J98" s="172"/>
      <c r="K98" s="174">
        <f t="shared" si="65"/>
        <v>109.7877</v>
      </c>
      <c r="L98" s="175"/>
      <c r="M98" s="172">
        <f t="shared" si="66"/>
        <v>1.1000000000000001</v>
      </c>
      <c r="N98" s="172">
        <f t="shared" si="67"/>
        <v>110.8877</v>
      </c>
      <c r="O98" s="176">
        <f t="shared" si="68"/>
        <v>6.6532619999999998</v>
      </c>
      <c r="P98" s="171">
        <f t="shared" si="69"/>
        <v>117.54096199999999</v>
      </c>
      <c r="Q98" s="154">
        <v>5</v>
      </c>
      <c r="R98" s="172">
        <f t="shared" si="70"/>
        <v>112.54096199999999</v>
      </c>
      <c r="S98" s="174">
        <f t="shared" si="75"/>
        <v>11.254096199999999</v>
      </c>
      <c r="T98" s="168" t="s">
        <v>346</v>
      </c>
      <c r="U98" s="169"/>
      <c r="V98" s="169" t="s">
        <v>350</v>
      </c>
    </row>
    <row r="99" spans="1:23" s="168" customFormat="1" x14ac:dyDescent="0.4">
      <c r="A99" s="175" t="s">
        <v>288</v>
      </c>
      <c r="B99" s="155">
        <v>94.84</v>
      </c>
      <c r="C99" s="170"/>
      <c r="D99" s="171">
        <f t="shared" si="76"/>
        <v>0.95</v>
      </c>
      <c r="E99" s="171">
        <f t="shared" si="77"/>
        <v>95.79</v>
      </c>
      <c r="F99" s="171">
        <v>10.8</v>
      </c>
      <c r="G99" s="172">
        <f t="shared" si="78"/>
        <v>106.59</v>
      </c>
      <c r="H99" s="173">
        <f t="shared" si="63"/>
        <v>3.1976999999999998</v>
      </c>
      <c r="I99" s="173">
        <f t="shared" si="64"/>
        <v>109.7877</v>
      </c>
      <c r="J99" s="172"/>
      <c r="K99" s="174">
        <f t="shared" si="65"/>
        <v>109.7877</v>
      </c>
      <c r="L99" s="175"/>
      <c r="M99" s="172">
        <f t="shared" si="66"/>
        <v>1.1000000000000001</v>
      </c>
      <c r="N99" s="172">
        <f t="shared" si="67"/>
        <v>110.8877</v>
      </c>
      <c r="O99" s="176">
        <f t="shared" si="68"/>
        <v>6.6532619999999998</v>
      </c>
      <c r="P99" s="171">
        <f t="shared" si="69"/>
        <v>117.54096199999999</v>
      </c>
      <c r="Q99" s="154">
        <v>5</v>
      </c>
      <c r="R99" s="172">
        <f t="shared" si="70"/>
        <v>112.54096199999999</v>
      </c>
      <c r="S99" s="174">
        <f t="shared" si="75"/>
        <v>11.254096199999999</v>
      </c>
      <c r="T99" s="168" t="s">
        <v>346</v>
      </c>
      <c r="U99" s="169"/>
      <c r="V99" s="169" t="s">
        <v>350</v>
      </c>
    </row>
    <row r="100" spans="1:23" s="168" customFormat="1" x14ac:dyDescent="0.4">
      <c r="A100" s="175" t="s">
        <v>289</v>
      </c>
      <c r="B100" s="155">
        <v>94.84</v>
      </c>
      <c r="C100" s="170"/>
      <c r="D100" s="171">
        <f t="shared" si="76"/>
        <v>0.95</v>
      </c>
      <c r="E100" s="171">
        <f t="shared" si="77"/>
        <v>95.79</v>
      </c>
      <c r="F100" s="171">
        <v>10.8</v>
      </c>
      <c r="G100" s="172">
        <f t="shared" si="78"/>
        <v>106.59</v>
      </c>
      <c r="H100" s="173">
        <f t="shared" si="63"/>
        <v>3.1976999999999998</v>
      </c>
      <c r="I100" s="173">
        <f t="shared" si="64"/>
        <v>109.7877</v>
      </c>
      <c r="J100" s="172"/>
      <c r="K100" s="174">
        <f t="shared" si="65"/>
        <v>109.7877</v>
      </c>
      <c r="L100" s="175"/>
      <c r="M100" s="172">
        <f t="shared" si="66"/>
        <v>1.1000000000000001</v>
      </c>
      <c r="N100" s="172">
        <f t="shared" si="67"/>
        <v>110.8877</v>
      </c>
      <c r="O100" s="176">
        <f t="shared" si="68"/>
        <v>6.6532619999999998</v>
      </c>
      <c r="P100" s="171">
        <f t="shared" si="69"/>
        <v>117.54096199999999</v>
      </c>
      <c r="Q100" s="154">
        <v>5</v>
      </c>
      <c r="R100" s="172">
        <f t="shared" si="70"/>
        <v>112.54096199999999</v>
      </c>
      <c r="S100" s="174">
        <f t="shared" si="75"/>
        <v>11.254096199999999</v>
      </c>
      <c r="U100" s="169"/>
      <c r="V100" s="169"/>
    </row>
    <row r="101" spans="1:23" s="168" customFormat="1" x14ac:dyDescent="0.4">
      <c r="A101" s="175" t="s">
        <v>123</v>
      </c>
      <c r="B101" s="155">
        <v>94.84</v>
      </c>
      <c r="C101" s="170"/>
      <c r="D101" s="171">
        <f t="shared" si="76"/>
        <v>0.95</v>
      </c>
      <c r="E101" s="171">
        <f t="shared" si="77"/>
        <v>95.79</v>
      </c>
      <c r="F101" s="171">
        <v>10.8</v>
      </c>
      <c r="G101" s="172">
        <f t="shared" si="78"/>
        <v>106.59</v>
      </c>
      <c r="H101" s="173">
        <f t="shared" si="63"/>
        <v>3.1976999999999998</v>
      </c>
      <c r="I101" s="173">
        <f t="shared" si="64"/>
        <v>109.7877</v>
      </c>
      <c r="J101" s="172"/>
      <c r="K101" s="174">
        <f t="shared" si="65"/>
        <v>109.7877</v>
      </c>
      <c r="L101" s="175"/>
      <c r="M101" s="172">
        <f t="shared" si="66"/>
        <v>1.1000000000000001</v>
      </c>
      <c r="N101" s="172">
        <f t="shared" si="67"/>
        <v>110.8877</v>
      </c>
      <c r="O101" s="176">
        <f t="shared" si="68"/>
        <v>6.6532619999999998</v>
      </c>
      <c r="P101" s="171">
        <f t="shared" si="69"/>
        <v>117.54096199999999</v>
      </c>
      <c r="Q101" s="154">
        <v>5</v>
      </c>
      <c r="R101" s="172">
        <f t="shared" si="70"/>
        <v>112.54096199999999</v>
      </c>
      <c r="S101" s="174">
        <f t="shared" si="75"/>
        <v>11.254096199999999</v>
      </c>
      <c r="T101" s="153">
        <f t="shared" ref="T101:W112" si="88">S101/10</f>
        <v>1.1254096199999999</v>
      </c>
      <c r="U101" s="153">
        <f t="shared" si="88"/>
        <v>0.11254096199999999</v>
      </c>
      <c r="V101" s="153">
        <f t="shared" si="88"/>
        <v>1.1254096199999999E-2</v>
      </c>
      <c r="W101" s="153">
        <f t="shared" si="88"/>
        <v>1.1254096199999999E-3</v>
      </c>
    </row>
    <row r="102" spans="1:23" s="168" customFormat="1" x14ac:dyDescent="0.4">
      <c r="A102" s="175" t="s">
        <v>290</v>
      </c>
      <c r="B102" s="155">
        <v>94.84</v>
      </c>
      <c r="C102" s="170"/>
      <c r="D102" s="171">
        <f t="shared" si="76"/>
        <v>0.95</v>
      </c>
      <c r="E102" s="171">
        <f t="shared" si="77"/>
        <v>95.79</v>
      </c>
      <c r="F102" s="171">
        <v>10.8</v>
      </c>
      <c r="G102" s="172">
        <f t="shared" si="78"/>
        <v>106.59</v>
      </c>
      <c r="H102" s="173">
        <f t="shared" si="63"/>
        <v>3.1976999999999998</v>
      </c>
      <c r="I102" s="173">
        <f t="shared" si="64"/>
        <v>109.7877</v>
      </c>
      <c r="J102" s="172"/>
      <c r="K102" s="174">
        <f t="shared" si="65"/>
        <v>109.7877</v>
      </c>
      <c r="L102" s="175"/>
      <c r="M102" s="172">
        <f t="shared" si="66"/>
        <v>1.1000000000000001</v>
      </c>
      <c r="N102" s="172">
        <f t="shared" si="67"/>
        <v>110.8877</v>
      </c>
      <c r="O102" s="176">
        <f t="shared" si="68"/>
        <v>6.6532619999999998</v>
      </c>
      <c r="P102" s="171">
        <f t="shared" si="69"/>
        <v>117.54096199999999</v>
      </c>
      <c r="Q102" s="154">
        <v>5</v>
      </c>
      <c r="R102" s="172">
        <f t="shared" si="70"/>
        <v>112.54096199999999</v>
      </c>
      <c r="S102" s="174">
        <f t="shared" si="75"/>
        <v>11.254096199999999</v>
      </c>
      <c r="T102" s="153">
        <f t="shared" si="88"/>
        <v>1.1254096199999999</v>
      </c>
      <c r="U102" s="153">
        <f t="shared" si="88"/>
        <v>0.11254096199999999</v>
      </c>
      <c r="V102" s="153">
        <f t="shared" si="88"/>
        <v>1.1254096199999999E-2</v>
      </c>
      <c r="W102" s="153">
        <f t="shared" si="88"/>
        <v>1.1254096199999999E-3</v>
      </c>
    </row>
    <row r="103" spans="1:23" s="168" customFormat="1" x14ac:dyDescent="0.4">
      <c r="A103" s="175" t="s">
        <v>291</v>
      </c>
      <c r="B103" s="155">
        <v>94.84</v>
      </c>
      <c r="C103" s="170"/>
      <c r="D103" s="171">
        <f t="shared" si="76"/>
        <v>0.95</v>
      </c>
      <c r="E103" s="171">
        <f t="shared" si="77"/>
        <v>95.79</v>
      </c>
      <c r="F103" s="171">
        <v>10.8</v>
      </c>
      <c r="G103" s="172">
        <f t="shared" si="78"/>
        <v>106.59</v>
      </c>
      <c r="H103" s="173">
        <f t="shared" si="63"/>
        <v>3.1976999999999998</v>
      </c>
      <c r="I103" s="173">
        <f t="shared" si="64"/>
        <v>109.7877</v>
      </c>
      <c r="J103" s="172"/>
      <c r="K103" s="174">
        <f t="shared" si="65"/>
        <v>109.7877</v>
      </c>
      <c r="L103" s="175"/>
      <c r="M103" s="172">
        <f t="shared" si="66"/>
        <v>1.1000000000000001</v>
      </c>
      <c r="N103" s="172">
        <f t="shared" si="67"/>
        <v>110.8877</v>
      </c>
      <c r="O103" s="176">
        <f t="shared" si="68"/>
        <v>6.6532619999999998</v>
      </c>
      <c r="P103" s="171">
        <f t="shared" si="69"/>
        <v>117.54096199999999</v>
      </c>
      <c r="Q103" s="154">
        <v>5</v>
      </c>
      <c r="R103" s="172">
        <f t="shared" si="70"/>
        <v>112.54096199999999</v>
      </c>
      <c r="S103" s="174">
        <f t="shared" si="75"/>
        <v>11.254096199999999</v>
      </c>
      <c r="T103" s="153">
        <f t="shared" si="88"/>
        <v>1.1254096199999999</v>
      </c>
      <c r="U103" s="153">
        <f t="shared" si="88"/>
        <v>0.11254096199999999</v>
      </c>
      <c r="V103" s="153">
        <f t="shared" si="88"/>
        <v>1.1254096199999999E-2</v>
      </c>
      <c r="W103" s="153">
        <f t="shared" si="88"/>
        <v>1.1254096199999999E-3</v>
      </c>
    </row>
    <row r="104" spans="1:23" s="168" customFormat="1" x14ac:dyDescent="0.4">
      <c r="A104" s="175" t="s">
        <v>292</v>
      </c>
      <c r="B104" s="155">
        <v>94.84</v>
      </c>
      <c r="C104" s="170"/>
      <c r="D104" s="171">
        <f t="shared" si="76"/>
        <v>0.95</v>
      </c>
      <c r="E104" s="171">
        <f t="shared" si="77"/>
        <v>95.79</v>
      </c>
      <c r="F104" s="171">
        <v>10.8</v>
      </c>
      <c r="G104" s="172">
        <f t="shared" si="78"/>
        <v>106.59</v>
      </c>
      <c r="H104" s="173">
        <f t="shared" si="63"/>
        <v>3.1976999999999998</v>
      </c>
      <c r="I104" s="173">
        <f t="shared" si="64"/>
        <v>109.7877</v>
      </c>
      <c r="J104" s="172"/>
      <c r="K104" s="174">
        <f t="shared" si="65"/>
        <v>109.7877</v>
      </c>
      <c r="L104" s="175"/>
      <c r="M104" s="172">
        <f t="shared" si="66"/>
        <v>1.1000000000000001</v>
      </c>
      <c r="N104" s="172">
        <f t="shared" si="67"/>
        <v>110.8877</v>
      </c>
      <c r="O104" s="176">
        <f t="shared" si="68"/>
        <v>6.6532619999999998</v>
      </c>
      <c r="P104" s="171">
        <f t="shared" si="69"/>
        <v>117.54096199999999</v>
      </c>
      <c r="Q104" s="154">
        <v>5</v>
      </c>
      <c r="R104" s="172">
        <f t="shared" si="70"/>
        <v>112.54096199999999</v>
      </c>
      <c r="S104" s="174">
        <f t="shared" si="75"/>
        <v>11.254096199999999</v>
      </c>
      <c r="T104" s="153">
        <f t="shared" si="88"/>
        <v>1.1254096199999999</v>
      </c>
      <c r="U104" s="153">
        <f t="shared" si="88"/>
        <v>0.11254096199999999</v>
      </c>
      <c r="V104" s="153">
        <f t="shared" si="88"/>
        <v>1.1254096199999999E-2</v>
      </c>
      <c r="W104" s="153">
        <f t="shared" si="88"/>
        <v>1.1254096199999999E-3</v>
      </c>
    </row>
    <row r="105" spans="1:23" s="168" customFormat="1" x14ac:dyDescent="0.4">
      <c r="A105" s="175" t="s">
        <v>293</v>
      </c>
      <c r="B105" s="155">
        <v>94.84</v>
      </c>
      <c r="C105" s="170"/>
      <c r="D105" s="171">
        <f t="shared" si="76"/>
        <v>0.95</v>
      </c>
      <c r="E105" s="171">
        <f t="shared" si="77"/>
        <v>95.79</v>
      </c>
      <c r="F105" s="171">
        <v>10.8</v>
      </c>
      <c r="G105" s="172">
        <f t="shared" si="78"/>
        <v>106.59</v>
      </c>
      <c r="H105" s="173">
        <f t="shared" si="63"/>
        <v>3.1976999999999998</v>
      </c>
      <c r="I105" s="173">
        <f t="shared" si="64"/>
        <v>109.7877</v>
      </c>
      <c r="J105" s="172"/>
      <c r="K105" s="174">
        <f t="shared" si="65"/>
        <v>109.7877</v>
      </c>
      <c r="L105" s="175"/>
      <c r="M105" s="172">
        <f t="shared" si="66"/>
        <v>1.1000000000000001</v>
      </c>
      <c r="N105" s="172">
        <f t="shared" si="67"/>
        <v>110.8877</v>
      </c>
      <c r="O105" s="176">
        <f t="shared" si="68"/>
        <v>6.6532619999999998</v>
      </c>
      <c r="P105" s="171">
        <f t="shared" si="69"/>
        <v>117.54096199999999</v>
      </c>
      <c r="Q105" s="154">
        <v>5</v>
      </c>
      <c r="R105" s="172">
        <f t="shared" si="70"/>
        <v>112.54096199999999</v>
      </c>
      <c r="S105" s="174">
        <f t="shared" si="75"/>
        <v>11.254096199999999</v>
      </c>
      <c r="T105" s="153">
        <f t="shared" si="88"/>
        <v>1.1254096199999999</v>
      </c>
      <c r="U105" s="153">
        <f t="shared" si="88"/>
        <v>0.11254096199999999</v>
      </c>
      <c r="V105" s="153">
        <f t="shared" si="88"/>
        <v>1.1254096199999999E-2</v>
      </c>
      <c r="W105" s="153">
        <f t="shared" si="88"/>
        <v>1.1254096199999999E-3</v>
      </c>
    </row>
    <row r="106" spans="1:23" s="168" customFormat="1" x14ac:dyDescent="0.4">
      <c r="A106" s="175" t="s">
        <v>294</v>
      </c>
      <c r="B106" s="155">
        <v>94.84</v>
      </c>
      <c r="C106" s="170"/>
      <c r="D106" s="171">
        <f t="shared" si="76"/>
        <v>0.95</v>
      </c>
      <c r="E106" s="171">
        <f t="shared" si="77"/>
        <v>95.79</v>
      </c>
      <c r="F106" s="171">
        <v>10.8</v>
      </c>
      <c r="G106" s="172">
        <f t="shared" si="78"/>
        <v>106.59</v>
      </c>
      <c r="H106" s="173">
        <f t="shared" si="63"/>
        <v>3.1976999999999998</v>
      </c>
      <c r="I106" s="173">
        <f t="shared" si="64"/>
        <v>109.7877</v>
      </c>
      <c r="J106" s="172"/>
      <c r="K106" s="174">
        <f t="shared" si="65"/>
        <v>109.7877</v>
      </c>
      <c r="L106" s="175"/>
      <c r="M106" s="172">
        <f t="shared" si="66"/>
        <v>1.1000000000000001</v>
      </c>
      <c r="N106" s="172">
        <f t="shared" si="67"/>
        <v>110.8877</v>
      </c>
      <c r="O106" s="176">
        <f t="shared" si="68"/>
        <v>6.6532619999999998</v>
      </c>
      <c r="P106" s="171">
        <f t="shared" si="69"/>
        <v>117.54096199999999</v>
      </c>
      <c r="Q106" s="154">
        <v>5</v>
      </c>
      <c r="R106" s="172">
        <f t="shared" si="70"/>
        <v>112.54096199999999</v>
      </c>
      <c r="S106" s="174">
        <f t="shared" si="75"/>
        <v>11.254096199999999</v>
      </c>
      <c r="T106" s="153">
        <f t="shared" si="88"/>
        <v>1.1254096199999999</v>
      </c>
      <c r="U106" s="153">
        <f t="shared" si="88"/>
        <v>0.11254096199999999</v>
      </c>
      <c r="V106" s="153">
        <f t="shared" si="88"/>
        <v>1.1254096199999999E-2</v>
      </c>
      <c r="W106" s="153">
        <f t="shared" si="88"/>
        <v>1.1254096199999999E-3</v>
      </c>
    </row>
    <row r="107" spans="1:23" s="168" customFormat="1" x14ac:dyDescent="0.4">
      <c r="A107" s="175" t="s">
        <v>124</v>
      </c>
      <c r="B107" s="155">
        <v>94.84</v>
      </c>
      <c r="C107" s="170"/>
      <c r="D107" s="171">
        <f t="shared" si="76"/>
        <v>0.95</v>
      </c>
      <c r="E107" s="171">
        <f t="shared" si="77"/>
        <v>95.79</v>
      </c>
      <c r="F107" s="171">
        <v>10.8</v>
      </c>
      <c r="G107" s="172">
        <f t="shared" si="78"/>
        <v>106.59</v>
      </c>
      <c r="H107" s="173">
        <f t="shared" si="63"/>
        <v>3.1976999999999998</v>
      </c>
      <c r="I107" s="173">
        <f t="shared" si="64"/>
        <v>109.7877</v>
      </c>
      <c r="J107" s="172"/>
      <c r="K107" s="174">
        <f t="shared" si="65"/>
        <v>109.7877</v>
      </c>
      <c r="L107" s="175"/>
      <c r="M107" s="172">
        <f t="shared" si="66"/>
        <v>1.1000000000000001</v>
      </c>
      <c r="N107" s="172">
        <f t="shared" si="67"/>
        <v>110.8877</v>
      </c>
      <c r="O107" s="176">
        <f t="shared" si="68"/>
        <v>6.6532619999999998</v>
      </c>
      <c r="P107" s="171">
        <f t="shared" si="69"/>
        <v>117.54096199999999</v>
      </c>
      <c r="Q107" s="154">
        <v>5</v>
      </c>
      <c r="R107" s="172">
        <f t="shared" si="70"/>
        <v>112.54096199999999</v>
      </c>
      <c r="S107" s="174">
        <f t="shared" si="75"/>
        <v>11.254096199999999</v>
      </c>
      <c r="T107" s="153">
        <f t="shared" si="88"/>
        <v>1.1254096199999999</v>
      </c>
      <c r="U107" s="153">
        <f t="shared" si="88"/>
        <v>0.11254096199999999</v>
      </c>
      <c r="V107" s="153">
        <f t="shared" si="88"/>
        <v>1.1254096199999999E-2</v>
      </c>
      <c r="W107" s="153">
        <f t="shared" si="88"/>
        <v>1.1254096199999999E-3</v>
      </c>
    </row>
    <row r="108" spans="1:23" s="168" customFormat="1" x14ac:dyDescent="0.4">
      <c r="A108" s="175"/>
      <c r="B108" s="152"/>
      <c r="C108" s="170"/>
      <c r="D108" s="171"/>
      <c r="E108" s="171"/>
      <c r="F108" s="171"/>
      <c r="G108" s="172"/>
      <c r="H108" s="173"/>
      <c r="I108" s="173"/>
      <c r="J108" s="172"/>
      <c r="K108" s="174"/>
      <c r="L108" s="175"/>
      <c r="M108" s="172"/>
      <c r="N108" s="172"/>
      <c r="O108" s="176"/>
      <c r="P108" s="171"/>
      <c r="Q108" s="154"/>
      <c r="R108" s="172"/>
      <c r="S108" s="174"/>
      <c r="T108" s="153">
        <f t="shared" si="88"/>
        <v>0</v>
      </c>
      <c r="U108" s="153">
        <f t="shared" si="88"/>
        <v>0</v>
      </c>
      <c r="V108" s="153">
        <f t="shared" si="88"/>
        <v>0</v>
      </c>
      <c r="W108" s="153">
        <f t="shared" si="88"/>
        <v>0</v>
      </c>
    </row>
    <row r="109" spans="1:23" s="168" customFormat="1" x14ac:dyDescent="0.4">
      <c r="A109" s="175" t="s">
        <v>295</v>
      </c>
      <c r="B109" s="155">
        <v>57.85</v>
      </c>
      <c r="C109" s="170"/>
      <c r="D109" s="171">
        <f t="shared" si="73"/>
        <v>0.57999999999999996</v>
      </c>
      <c r="E109" s="171">
        <f t="shared" si="74"/>
        <v>58.43</v>
      </c>
      <c r="F109" s="171">
        <v>10.8</v>
      </c>
      <c r="G109" s="172">
        <f t="shared" si="62"/>
        <v>69.23</v>
      </c>
      <c r="H109" s="173">
        <f t="shared" si="63"/>
        <v>2.0769000000000002</v>
      </c>
      <c r="I109" s="173">
        <f t="shared" si="64"/>
        <v>71.306899999999999</v>
      </c>
      <c r="J109" s="172"/>
      <c r="K109" s="174">
        <f t="shared" si="65"/>
        <v>71.306899999999999</v>
      </c>
      <c r="L109" s="175"/>
      <c r="M109" s="172">
        <f t="shared" si="66"/>
        <v>0.72</v>
      </c>
      <c r="N109" s="172">
        <f t="shared" si="67"/>
        <v>72.026899999999998</v>
      </c>
      <c r="O109" s="176">
        <f t="shared" si="68"/>
        <v>4.3216139999999994</v>
      </c>
      <c r="P109" s="171">
        <f t="shared" si="69"/>
        <v>76.348513999999994</v>
      </c>
      <c r="Q109" s="156">
        <v>34.299999999999997</v>
      </c>
      <c r="R109" s="172">
        <f t="shared" si="70"/>
        <v>42.048513999999997</v>
      </c>
      <c r="S109" s="174">
        <f t="shared" si="75"/>
        <v>4.2048513999999999</v>
      </c>
      <c r="T109" s="153">
        <f t="shared" si="88"/>
        <v>0.42048513999999998</v>
      </c>
      <c r="U109" s="153">
        <f t="shared" si="88"/>
        <v>4.2048513999999995E-2</v>
      </c>
      <c r="V109" s="153">
        <f t="shared" si="88"/>
        <v>4.2048513999999992E-3</v>
      </c>
      <c r="W109" s="153">
        <f t="shared" si="88"/>
        <v>4.2048513999999994E-4</v>
      </c>
    </row>
    <row r="110" spans="1:23" s="168" customFormat="1" x14ac:dyDescent="0.4">
      <c r="A110" s="175" t="s">
        <v>296</v>
      </c>
      <c r="B110" s="155">
        <v>57.85</v>
      </c>
      <c r="C110" s="170"/>
      <c r="D110" s="171">
        <f t="shared" si="73"/>
        <v>0.57999999999999996</v>
      </c>
      <c r="E110" s="171">
        <f t="shared" si="74"/>
        <v>58.43</v>
      </c>
      <c r="F110" s="171">
        <v>10.8</v>
      </c>
      <c r="G110" s="172">
        <f t="shared" si="62"/>
        <v>69.23</v>
      </c>
      <c r="H110" s="173">
        <f t="shared" si="63"/>
        <v>2.0769000000000002</v>
      </c>
      <c r="I110" s="173">
        <f t="shared" si="64"/>
        <v>71.306899999999999</v>
      </c>
      <c r="J110" s="172"/>
      <c r="K110" s="174">
        <f t="shared" si="65"/>
        <v>71.306899999999999</v>
      </c>
      <c r="L110" s="175"/>
      <c r="M110" s="172">
        <f t="shared" si="66"/>
        <v>0.72</v>
      </c>
      <c r="N110" s="172">
        <f t="shared" si="67"/>
        <v>72.026899999999998</v>
      </c>
      <c r="O110" s="176">
        <f t="shared" si="68"/>
        <v>4.3216139999999994</v>
      </c>
      <c r="P110" s="171">
        <f t="shared" si="69"/>
        <v>76.348513999999994</v>
      </c>
      <c r="Q110" s="156">
        <v>34.299999999999997</v>
      </c>
      <c r="R110" s="172">
        <f t="shared" si="70"/>
        <v>42.048513999999997</v>
      </c>
      <c r="S110" s="174">
        <f t="shared" si="75"/>
        <v>4.2048513999999999</v>
      </c>
      <c r="T110" s="153">
        <f t="shared" si="88"/>
        <v>0.42048513999999998</v>
      </c>
      <c r="U110" s="153">
        <f t="shared" si="88"/>
        <v>4.2048513999999995E-2</v>
      </c>
      <c r="V110" s="153">
        <f t="shared" si="88"/>
        <v>4.2048513999999992E-3</v>
      </c>
      <c r="W110" s="153">
        <f t="shared" si="88"/>
        <v>4.2048513999999994E-4</v>
      </c>
    </row>
    <row r="111" spans="1:23" s="168" customFormat="1" x14ac:dyDescent="0.4">
      <c r="A111" s="175" t="s">
        <v>297</v>
      </c>
      <c r="B111" s="155">
        <v>57.85</v>
      </c>
      <c r="C111" s="170"/>
      <c r="D111" s="171">
        <f t="shared" si="73"/>
        <v>0.57999999999999996</v>
      </c>
      <c r="E111" s="171">
        <f t="shared" si="74"/>
        <v>58.43</v>
      </c>
      <c r="F111" s="171">
        <v>10.8</v>
      </c>
      <c r="G111" s="172">
        <f t="shared" si="62"/>
        <v>69.23</v>
      </c>
      <c r="H111" s="173">
        <f t="shared" si="63"/>
        <v>2.0769000000000002</v>
      </c>
      <c r="I111" s="173">
        <f t="shared" si="64"/>
        <v>71.306899999999999</v>
      </c>
      <c r="J111" s="172"/>
      <c r="K111" s="174">
        <f t="shared" si="65"/>
        <v>71.306899999999999</v>
      </c>
      <c r="L111" s="175"/>
      <c r="M111" s="172">
        <f t="shared" si="66"/>
        <v>0.72</v>
      </c>
      <c r="N111" s="172">
        <f t="shared" si="67"/>
        <v>72.026899999999998</v>
      </c>
      <c r="O111" s="176">
        <f t="shared" si="68"/>
        <v>4.3216139999999994</v>
      </c>
      <c r="P111" s="171">
        <f t="shared" si="69"/>
        <v>76.348513999999994</v>
      </c>
      <c r="Q111" s="156">
        <v>34.299999999999997</v>
      </c>
      <c r="R111" s="172">
        <f t="shared" si="70"/>
        <v>42.048513999999997</v>
      </c>
      <c r="S111" s="174">
        <f t="shared" si="75"/>
        <v>4.2048513999999999</v>
      </c>
      <c r="T111" s="153">
        <f t="shared" si="88"/>
        <v>0.42048513999999998</v>
      </c>
      <c r="U111" s="153">
        <f t="shared" si="88"/>
        <v>4.2048513999999995E-2</v>
      </c>
      <c r="V111" s="153">
        <f t="shared" si="88"/>
        <v>4.2048513999999992E-3</v>
      </c>
      <c r="W111" s="153">
        <f t="shared" si="88"/>
        <v>4.2048513999999994E-4</v>
      </c>
    </row>
    <row r="112" spans="1:23" s="168" customFormat="1" x14ac:dyDescent="0.4">
      <c r="A112" s="175" t="s">
        <v>298</v>
      </c>
      <c r="B112" s="155">
        <v>57.85</v>
      </c>
      <c r="C112" s="170"/>
      <c r="D112" s="171">
        <f t="shared" si="73"/>
        <v>0.57999999999999996</v>
      </c>
      <c r="E112" s="171">
        <f t="shared" si="74"/>
        <v>58.43</v>
      </c>
      <c r="F112" s="171">
        <v>10.8</v>
      </c>
      <c r="G112" s="172">
        <f t="shared" si="62"/>
        <v>69.23</v>
      </c>
      <c r="H112" s="173">
        <f t="shared" si="63"/>
        <v>2.0769000000000002</v>
      </c>
      <c r="I112" s="173">
        <f t="shared" si="64"/>
        <v>71.306899999999999</v>
      </c>
      <c r="J112" s="172"/>
      <c r="K112" s="174">
        <f t="shared" si="65"/>
        <v>71.306899999999999</v>
      </c>
      <c r="L112" s="175"/>
      <c r="M112" s="172">
        <f t="shared" si="66"/>
        <v>0.72</v>
      </c>
      <c r="N112" s="172">
        <f t="shared" si="67"/>
        <v>72.026899999999998</v>
      </c>
      <c r="O112" s="176">
        <f t="shared" si="68"/>
        <v>4.3216139999999994</v>
      </c>
      <c r="P112" s="171">
        <f t="shared" si="69"/>
        <v>76.348513999999994</v>
      </c>
      <c r="Q112" s="156">
        <v>34.299999999999997</v>
      </c>
      <c r="R112" s="172">
        <f t="shared" si="70"/>
        <v>42.048513999999997</v>
      </c>
      <c r="S112" s="174">
        <f t="shared" si="75"/>
        <v>4.2048513999999999</v>
      </c>
      <c r="T112" s="153">
        <f t="shared" si="88"/>
        <v>0.42048513999999998</v>
      </c>
      <c r="U112" s="153">
        <f t="shared" si="88"/>
        <v>4.2048513999999995E-2</v>
      </c>
      <c r="V112" s="153">
        <f t="shared" si="88"/>
        <v>4.2048513999999992E-3</v>
      </c>
      <c r="W112" s="153">
        <f t="shared" si="88"/>
        <v>4.2048513999999994E-4</v>
      </c>
    </row>
    <row r="113" spans="1:22" s="168" customFormat="1" x14ac:dyDescent="0.4">
      <c r="A113" s="175" t="s">
        <v>95</v>
      </c>
      <c r="B113" s="155">
        <v>57.85</v>
      </c>
      <c r="C113" s="170"/>
      <c r="D113" s="171">
        <f t="shared" si="73"/>
        <v>0.57999999999999996</v>
      </c>
      <c r="E113" s="171">
        <f t="shared" si="74"/>
        <v>58.43</v>
      </c>
      <c r="F113" s="171">
        <v>10.8</v>
      </c>
      <c r="G113" s="172">
        <f t="shared" si="62"/>
        <v>69.23</v>
      </c>
      <c r="H113" s="173">
        <f t="shared" si="63"/>
        <v>2.0769000000000002</v>
      </c>
      <c r="I113" s="173">
        <f t="shared" si="64"/>
        <v>71.306899999999999</v>
      </c>
      <c r="J113" s="172"/>
      <c r="K113" s="174">
        <f t="shared" si="65"/>
        <v>71.306899999999999</v>
      </c>
      <c r="L113" s="175"/>
      <c r="M113" s="172">
        <f t="shared" si="66"/>
        <v>0.72</v>
      </c>
      <c r="N113" s="172">
        <f t="shared" si="67"/>
        <v>72.026899999999998</v>
      </c>
      <c r="O113" s="176">
        <f t="shared" si="68"/>
        <v>4.3216139999999994</v>
      </c>
      <c r="P113" s="171">
        <f t="shared" si="69"/>
        <v>76.348513999999994</v>
      </c>
      <c r="Q113" s="156">
        <v>34.299999999999997</v>
      </c>
      <c r="R113" s="172">
        <f t="shared" si="70"/>
        <v>42.048513999999997</v>
      </c>
      <c r="S113" s="174">
        <f t="shared" si="75"/>
        <v>4.2048513999999999</v>
      </c>
      <c r="U113" s="169"/>
      <c r="V113" s="169"/>
    </row>
    <row r="114" spans="1:22" s="168" customFormat="1" x14ac:dyDescent="0.4">
      <c r="A114" s="175" t="s">
        <v>299</v>
      </c>
      <c r="B114" s="155">
        <v>57.85</v>
      </c>
      <c r="C114" s="170"/>
      <c r="D114" s="171">
        <f t="shared" si="73"/>
        <v>0.57999999999999996</v>
      </c>
      <c r="E114" s="171">
        <f t="shared" si="74"/>
        <v>58.43</v>
      </c>
      <c r="F114" s="171">
        <v>10.8</v>
      </c>
      <c r="G114" s="172">
        <f t="shared" si="62"/>
        <v>69.23</v>
      </c>
      <c r="H114" s="173">
        <f t="shared" si="63"/>
        <v>2.0769000000000002</v>
      </c>
      <c r="I114" s="173">
        <f t="shared" si="64"/>
        <v>71.306899999999999</v>
      </c>
      <c r="J114" s="172"/>
      <c r="K114" s="174">
        <f t="shared" si="65"/>
        <v>71.306899999999999</v>
      </c>
      <c r="L114" s="175"/>
      <c r="M114" s="172">
        <f t="shared" si="66"/>
        <v>0.72</v>
      </c>
      <c r="N114" s="172">
        <f t="shared" si="67"/>
        <v>72.026899999999998</v>
      </c>
      <c r="O114" s="176">
        <f t="shared" si="68"/>
        <v>4.3216139999999994</v>
      </c>
      <c r="P114" s="171">
        <f t="shared" si="69"/>
        <v>76.348513999999994</v>
      </c>
      <c r="Q114" s="156">
        <v>34.299999999999997</v>
      </c>
      <c r="R114" s="172">
        <f t="shared" si="70"/>
        <v>42.048513999999997</v>
      </c>
      <c r="S114" s="174">
        <f t="shared" si="75"/>
        <v>4.2048513999999999</v>
      </c>
      <c r="T114" s="168" t="s">
        <v>346</v>
      </c>
      <c r="U114" s="169"/>
      <c r="V114" s="169" t="s">
        <v>350</v>
      </c>
    </row>
    <row r="115" spans="1:22" s="168" customFormat="1" x14ac:dyDescent="0.4">
      <c r="A115" s="175" t="s">
        <v>96</v>
      </c>
      <c r="B115" s="155">
        <v>57.85</v>
      </c>
      <c r="C115" s="170"/>
      <c r="D115" s="171">
        <f t="shared" si="73"/>
        <v>0.57999999999999996</v>
      </c>
      <c r="E115" s="171">
        <f t="shared" si="74"/>
        <v>58.43</v>
      </c>
      <c r="F115" s="171">
        <v>10.8</v>
      </c>
      <c r="G115" s="172">
        <f t="shared" si="62"/>
        <v>69.23</v>
      </c>
      <c r="H115" s="173">
        <f t="shared" si="63"/>
        <v>2.0769000000000002</v>
      </c>
      <c r="I115" s="173">
        <f t="shared" si="64"/>
        <v>71.306899999999999</v>
      </c>
      <c r="J115" s="172"/>
      <c r="K115" s="174">
        <f t="shared" si="65"/>
        <v>71.306899999999999</v>
      </c>
      <c r="L115" s="175"/>
      <c r="M115" s="172">
        <f t="shared" si="66"/>
        <v>0.72</v>
      </c>
      <c r="N115" s="172">
        <f t="shared" si="67"/>
        <v>72.026899999999998</v>
      </c>
      <c r="O115" s="176">
        <f t="shared" si="68"/>
        <v>4.3216139999999994</v>
      </c>
      <c r="P115" s="171">
        <f t="shared" si="69"/>
        <v>76.348513999999994</v>
      </c>
      <c r="Q115" s="156">
        <v>34.299999999999997</v>
      </c>
      <c r="R115" s="172">
        <f t="shared" si="70"/>
        <v>42.048513999999997</v>
      </c>
      <c r="S115" s="174">
        <f t="shared" si="75"/>
        <v>4.2048513999999999</v>
      </c>
      <c r="T115" s="168" t="s">
        <v>346</v>
      </c>
      <c r="U115" s="169"/>
      <c r="V115" s="169" t="s">
        <v>350</v>
      </c>
    </row>
    <row r="116" spans="1:22" s="168" customFormat="1" x14ac:dyDescent="0.4">
      <c r="A116" s="175" t="s">
        <v>97</v>
      </c>
      <c r="B116" s="155">
        <v>57.85</v>
      </c>
      <c r="C116" s="170"/>
      <c r="D116" s="171">
        <f t="shared" si="73"/>
        <v>0.57999999999999996</v>
      </c>
      <c r="E116" s="171">
        <f t="shared" si="74"/>
        <v>58.43</v>
      </c>
      <c r="F116" s="171">
        <v>10.8</v>
      </c>
      <c r="G116" s="172">
        <f t="shared" si="62"/>
        <v>69.23</v>
      </c>
      <c r="H116" s="173">
        <f t="shared" si="63"/>
        <v>2.0769000000000002</v>
      </c>
      <c r="I116" s="173">
        <f t="shared" si="64"/>
        <v>71.306899999999999</v>
      </c>
      <c r="J116" s="172"/>
      <c r="K116" s="174">
        <f t="shared" si="65"/>
        <v>71.306899999999999</v>
      </c>
      <c r="L116" s="175"/>
      <c r="M116" s="172">
        <f t="shared" si="66"/>
        <v>0.72</v>
      </c>
      <c r="N116" s="172">
        <f t="shared" si="67"/>
        <v>72.026899999999998</v>
      </c>
      <c r="O116" s="176">
        <f t="shared" si="68"/>
        <v>4.3216139999999994</v>
      </c>
      <c r="P116" s="171">
        <f t="shared" si="69"/>
        <v>76.348513999999994</v>
      </c>
      <c r="Q116" s="156">
        <v>34.299999999999997</v>
      </c>
      <c r="R116" s="172">
        <f t="shared" si="70"/>
        <v>42.048513999999997</v>
      </c>
      <c r="S116" s="174">
        <f t="shared" si="75"/>
        <v>4.2048513999999999</v>
      </c>
      <c r="T116" s="168" t="s">
        <v>346</v>
      </c>
      <c r="U116" s="169"/>
      <c r="V116" s="169" t="s">
        <v>350</v>
      </c>
    </row>
    <row r="117" spans="1:22" s="168" customFormat="1" x14ac:dyDescent="0.4">
      <c r="A117" s="175" t="s">
        <v>98</v>
      </c>
      <c r="B117" s="155">
        <v>57.85</v>
      </c>
      <c r="C117" s="170"/>
      <c r="D117" s="171">
        <f t="shared" si="73"/>
        <v>0.57999999999999996</v>
      </c>
      <c r="E117" s="171">
        <f t="shared" si="74"/>
        <v>58.43</v>
      </c>
      <c r="F117" s="171">
        <v>10.8</v>
      </c>
      <c r="G117" s="172">
        <f t="shared" si="62"/>
        <v>69.23</v>
      </c>
      <c r="H117" s="173">
        <f t="shared" si="63"/>
        <v>2.0769000000000002</v>
      </c>
      <c r="I117" s="173">
        <f t="shared" si="64"/>
        <v>71.306899999999999</v>
      </c>
      <c r="J117" s="172"/>
      <c r="K117" s="174">
        <f t="shared" si="65"/>
        <v>71.306899999999999</v>
      </c>
      <c r="L117" s="175"/>
      <c r="M117" s="172">
        <f t="shared" si="66"/>
        <v>0.72</v>
      </c>
      <c r="N117" s="172">
        <f t="shared" si="67"/>
        <v>72.026899999999998</v>
      </c>
      <c r="O117" s="176">
        <f t="shared" si="68"/>
        <v>4.3216139999999994</v>
      </c>
      <c r="P117" s="171">
        <f t="shared" si="69"/>
        <v>76.348513999999994</v>
      </c>
      <c r="Q117" s="156">
        <v>34.299999999999997</v>
      </c>
      <c r="R117" s="172">
        <f t="shared" si="70"/>
        <v>42.048513999999997</v>
      </c>
      <c r="S117" s="174">
        <f t="shared" si="75"/>
        <v>4.2048513999999999</v>
      </c>
      <c r="T117" s="168" t="s">
        <v>346</v>
      </c>
      <c r="U117" s="169"/>
      <c r="V117" s="169" t="s">
        <v>350</v>
      </c>
    </row>
    <row r="118" spans="1:22" s="168" customFormat="1" x14ac:dyDescent="0.4">
      <c r="A118" s="175" t="s">
        <v>99</v>
      </c>
      <c r="B118" s="155">
        <v>57.85</v>
      </c>
      <c r="C118" s="170"/>
      <c r="D118" s="171">
        <f t="shared" si="73"/>
        <v>0.57999999999999996</v>
      </c>
      <c r="E118" s="171">
        <f t="shared" si="74"/>
        <v>58.43</v>
      </c>
      <c r="F118" s="171">
        <v>10.8</v>
      </c>
      <c r="G118" s="172">
        <f t="shared" si="62"/>
        <v>69.23</v>
      </c>
      <c r="H118" s="173">
        <f t="shared" si="63"/>
        <v>2.0769000000000002</v>
      </c>
      <c r="I118" s="173">
        <f t="shared" si="64"/>
        <v>71.306899999999999</v>
      </c>
      <c r="J118" s="172"/>
      <c r="K118" s="174">
        <f t="shared" si="65"/>
        <v>71.306899999999999</v>
      </c>
      <c r="L118" s="175"/>
      <c r="M118" s="172">
        <f t="shared" si="66"/>
        <v>0.72</v>
      </c>
      <c r="N118" s="172">
        <f t="shared" si="67"/>
        <v>72.026899999999998</v>
      </c>
      <c r="O118" s="176">
        <f t="shared" si="68"/>
        <v>4.3216139999999994</v>
      </c>
      <c r="P118" s="171">
        <f t="shared" si="69"/>
        <v>76.348513999999994</v>
      </c>
      <c r="Q118" s="156">
        <v>34.299999999999997</v>
      </c>
      <c r="R118" s="172">
        <f t="shared" si="70"/>
        <v>42.048513999999997</v>
      </c>
      <c r="S118" s="174">
        <f t="shared" si="75"/>
        <v>4.2048513999999999</v>
      </c>
      <c r="T118" s="168" t="s">
        <v>346</v>
      </c>
      <c r="U118" s="169"/>
      <c r="V118" s="169" t="s">
        <v>350</v>
      </c>
    </row>
    <row r="119" spans="1:22" s="168" customFormat="1" x14ac:dyDescent="0.4">
      <c r="A119" s="175" t="s">
        <v>300</v>
      </c>
      <c r="B119" s="155">
        <v>57.85</v>
      </c>
      <c r="C119" s="170"/>
      <c r="D119" s="171">
        <f t="shared" si="73"/>
        <v>0.57999999999999996</v>
      </c>
      <c r="E119" s="171">
        <f t="shared" si="74"/>
        <v>58.43</v>
      </c>
      <c r="F119" s="171">
        <v>10.8</v>
      </c>
      <c r="G119" s="172">
        <f t="shared" si="62"/>
        <v>69.23</v>
      </c>
      <c r="H119" s="173">
        <f t="shared" si="63"/>
        <v>2.0769000000000002</v>
      </c>
      <c r="I119" s="173">
        <f t="shared" si="64"/>
        <v>71.306899999999999</v>
      </c>
      <c r="J119" s="172"/>
      <c r="K119" s="174">
        <f t="shared" si="65"/>
        <v>71.306899999999999</v>
      </c>
      <c r="L119" s="175"/>
      <c r="M119" s="172">
        <f t="shared" si="66"/>
        <v>0.72</v>
      </c>
      <c r="N119" s="172">
        <f t="shared" si="67"/>
        <v>72.026899999999998</v>
      </c>
      <c r="O119" s="176">
        <f t="shared" si="68"/>
        <v>4.3216139999999994</v>
      </c>
      <c r="P119" s="171">
        <f t="shared" si="69"/>
        <v>76.348513999999994</v>
      </c>
      <c r="Q119" s="156">
        <v>34.299999999999997</v>
      </c>
      <c r="R119" s="172">
        <f t="shared" si="70"/>
        <v>42.048513999999997</v>
      </c>
      <c r="S119" s="174">
        <f t="shared" si="75"/>
        <v>4.2048513999999999</v>
      </c>
      <c r="T119" s="168" t="s">
        <v>346</v>
      </c>
      <c r="U119" s="169"/>
      <c r="V119" s="169" t="s">
        <v>350</v>
      </c>
    </row>
    <row r="120" spans="1:22" s="168" customFormat="1" x14ac:dyDescent="0.4">
      <c r="A120" s="175"/>
      <c r="B120" s="152"/>
      <c r="C120" s="170"/>
      <c r="D120" s="171"/>
      <c r="E120" s="171"/>
      <c r="F120" s="171"/>
      <c r="G120" s="172"/>
      <c r="H120" s="173"/>
      <c r="I120" s="173"/>
      <c r="J120" s="172"/>
      <c r="K120" s="174"/>
      <c r="L120" s="175"/>
      <c r="M120" s="172"/>
      <c r="N120" s="172"/>
      <c r="O120" s="176"/>
      <c r="P120" s="171"/>
      <c r="Q120" s="154"/>
      <c r="R120" s="172"/>
      <c r="S120" s="174"/>
      <c r="T120" s="168" t="s">
        <v>346</v>
      </c>
      <c r="U120" s="169"/>
      <c r="V120" s="169" t="s">
        <v>350</v>
      </c>
    </row>
    <row r="121" spans="1:22" s="168" customFormat="1" x14ac:dyDescent="0.4">
      <c r="A121" s="175" t="s">
        <v>301</v>
      </c>
      <c r="B121" s="155">
        <v>106.7</v>
      </c>
      <c r="C121" s="170"/>
      <c r="D121" s="171">
        <f t="shared" si="73"/>
        <v>1.07</v>
      </c>
      <c r="E121" s="171">
        <f t="shared" si="74"/>
        <v>107.77</v>
      </c>
      <c r="F121" s="171">
        <v>10.8</v>
      </c>
      <c r="G121" s="172">
        <f t="shared" si="62"/>
        <v>118.57</v>
      </c>
      <c r="H121" s="173">
        <f t="shared" si="63"/>
        <v>3.5570999999999997</v>
      </c>
      <c r="I121" s="173">
        <f t="shared" si="64"/>
        <v>122.1271</v>
      </c>
      <c r="J121" s="172"/>
      <c r="K121" s="174">
        <f t="shared" si="65"/>
        <v>122.1271</v>
      </c>
      <c r="L121" s="175"/>
      <c r="M121" s="172">
        <f t="shared" si="66"/>
        <v>1.23</v>
      </c>
      <c r="N121" s="172">
        <f t="shared" si="67"/>
        <v>123.3571</v>
      </c>
      <c r="O121" s="176">
        <f t="shared" si="68"/>
        <v>7.4014259999999998</v>
      </c>
      <c r="P121" s="171">
        <f t="shared" si="69"/>
        <v>130.75852599999999</v>
      </c>
      <c r="Q121" s="154">
        <v>0</v>
      </c>
      <c r="R121" s="172">
        <f t="shared" si="70"/>
        <v>130.75852599999999</v>
      </c>
      <c r="S121" s="174">
        <f t="shared" si="75"/>
        <v>13.075852599999999</v>
      </c>
      <c r="T121" s="168" t="s">
        <v>346</v>
      </c>
      <c r="U121" s="169"/>
      <c r="V121" s="169" t="s">
        <v>350</v>
      </c>
    </row>
    <row r="122" spans="1:22" s="168" customFormat="1" x14ac:dyDescent="0.4">
      <c r="A122" s="175" t="s">
        <v>302</v>
      </c>
      <c r="B122" s="155">
        <v>106.7</v>
      </c>
      <c r="C122" s="170"/>
      <c r="D122" s="171">
        <f t="shared" si="73"/>
        <v>1.07</v>
      </c>
      <c r="E122" s="171">
        <f t="shared" si="74"/>
        <v>107.77</v>
      </c>
      <c r="F122" s="171">
        <v>10.8</v>
      </c>
      <c r="G122" s="172">
        <f t="shared" si="62"/>
        <v>118.57</v>
      </c>
      <c r="H122" s="173">
        <f t="shared" si="63"/>
        <v>3.5570999999999997</v>
      </c>
      <c r="I122" s="173">
        <f t="shared" si="64"/>
        <v>122.1271</v>
      </c>
      <c r="J122" s="172"/>
      <c r="K122" s="174">
        <f t="shared" si="65"/>
        <v>122.1271</v>
      </c>
      <c r="L122" s="175"/>
      <c r="M122" s="172">
        <f t="shared" si="66"/>
        <v>1.23</v>
      </c>
      <c r="N122" s="172">
        <f t="shared" si="67"/>
        <v>123.3571</v>
      </c>
      <c r="O122" s="176">
        <f t="shared" si="68"/>
        <v>7.4014259999999998</v>
      </c>
      <c r="P122" s="171">
        <f t="shared" si="69"/>
        <v>130.75852599999999</v>
      </c>
      <c r="Q122" s="154">
        <v>0</v>
      </c>
      <c r="R122" s="172">
        <f t="shared" si="70"/>
        <v>130.75852599999999</v>
      </c>
      <c r="S122" s="174">
        <f t="shared" si="75"/>
        <v>13.075852599999999</v>
      </c>
      <c r="T122" s="168" t="s">
        <v>346</v>
      </c>
      <c r="U122" s="169"/>
      <c r="V122" s="169" t="s">
        <v>350</v>
      </c>
    </row>
    <row r="123" spans="1:22" s="168" customFormat="1" x14ac:dyDescent="0.4">
      <c r="A123" s="175" t="s">
        <v>303</v>
      </c>
      <c r="B123" s="155">
        <v>106.7</v>
      </c>
      <c r="C123" s="170"/>
      <c r="D123" s="171">
        <f t="shared" si="73"/>
        <v>1.07</v>
      </c>
      <c r="E123" s="171">
        <f t="shared" si="74"/>
        <v>107.77</v>
      </c>
      <c r="F123" s="171">
        <v>10.8</v>
      </c>
      <c r="G123" s="172">
        <f t="shared" si="62"/>
        <v>118.57</v>
      </c>
      <c r="H123" s="173">
        <f t="shared" si="63"/>
        <v>3.5570999999999997</v>
      </c>
      <c r="I123" s="173">
        <f t="shared" si="64"/>
        <v>122.1271</v>
      </c>
      <c r="J123" s="172"/>
      <c r="K123" s="174">
        <f t="shared" si="65"/>
        <v>122.1271</v>
      </c>
      <c r="L123" s="175"/>
      <c r="M123" s="172">
        <f t="shared" si="66"/>
        <v>1.23</v>
      </c>
      <c r="N123" s="172">
        <f t="shared" si="67"/>
        <v>123.3571</v>
      </c>
      <c r="O123" s="176">
        <f t="shared" si="68"/>
        <v>7.4014259999999998</v>
      </c>
      <c r="P123" s="171">
        <f t="shared" si="69"/>
        <v>130.75852599999999</v>
      </c>
      <c r="Q123" s="154">
        <v>0</v>
      </c>
      <c r="R123" s="172">
        <f t="shared" si="70"/>
        <v>130.75852599999999</v>
      </c>
      <c r="S123" s="174">
        <f t="shared" si="75"/>
        <v>13.075852599999999</v>
      </c>
      <c r="T123" s="168" t="s">
        <v>346</v>
      </c>
      <c r="U123" s="169"/>
      <c r="V123" s="169" t="s">
        <v>350</v>
      </c>
    </row>
    <row r="124" spans="1:22" s="168" customFormat="1" x14ac:dyDescent="0.4">
      <c r="A124" s="175" t="s">
        <v>304</v>
      </c>
      <c r="B124" s="155">
        <v>106.7</v>
      </c>
      <c r="C124" s="170"/>
      <c r="D124" s="171">
        <f t="shared" si="73"/>
        <v>1.07</v>
      </c>
      <c r="E124" s="171">
        <f t="shared" si="74"/>
        <v>107.77</v>
      </c>
      <c r="F124" s="171">
        <v>10.8</v>
      </c>
      <c r="G124" s="172">
        <f>E124+F124</f>
        <v>118.57</v>
      </c>
      <c r="H124" s="173">
        <f t="shared" si="63"/>
        <v>3.5570999999999997</v>
      </c>
      <c r="I124" s="173">
        <f t="shared" si="64"/>
        <v>122.1271</v>
      </c>
      <c r="J124" s="172"/>
      <c r="K124" s="174">
        <f t="shared" si="65"/>
        <v>122.1271</v>
      </c>
      <c r="L124" s="175"/>
      <c r="M124" s="172">
        <f t="shared" si="66"/>
        <v>1.23</v>
      </c>
      <c r="N124" s="172">
        <f t="shared" si="67"/>
        <v>123.3571</v>
      </c>
      <c r="O124" s="176">
        <f t="shared" si="68"/>
        <v>7.4014259999999998</v>
      </c>
      <c r="P124" s="171">
        <f t="shared" si="69"/>
        <v>130.75852599999999</v>
      </c>
      <c r="Q124" s="154">
        <v>0</v>
      </c>
      <c r="R124" s="172">
        <f t="shared" si="70"/>
        <v>130.75852599999999</v>
      </c>
      <c r="S124" s="174">
        <f t="shared" si="75"/>
        <v>13.075852599999999</v>
      </c>
      <c r="T124" s="168" t="s">
        <v>346</v>
      </c>
      <c r="U124" s="169"/>
      <c r="V124" s="169" t="s">
        <v>350</v>
      </c>
    </row>
    <row r="125" spans="1:22" s="168" customFormat="1" x14ac:dyDescent="0.4">
      <c r="A125" s="175" t="s">
        <v>305</v>
      </c>
      <c r="B125" s="155">
        <v>106.7</v>
      </c>
      <c r="C125" s="170"/>
      <c r="D125" s="171">
        <f t="shared" si="73"/>
        <v>1.07</v>
      </c>
      <c r="E125" s="171">
        <f t="shared" si="74"/>
        <v>107.77</v>
      </c>
      <c r="F125" s="171">
        <v>10.8</v>
      </c>
      <c r="G125" s="172">
        <f t="shared" si="62"/>
        <v>118.57</v>
      </c>
      <c r="H125" s="173">
        <f t="shared" si="63"/>
        <v>3.5570999999999997</v>
      </c>
      <c r="I125" s="173">
        <f t="shared" si="64"/>
        <v>122.1271</v>
      </c>
      <c r="J125" s="172"/>
      <c r="K125" s="174">
        <f t="shared" si="65"/>
        <v>122.1271</v>
      </c>
      <c r="L125" s="175"/>
      <c r="M125" s="172">
        <f t="shared" si="66"/>
        <v>1.23</v>
      </c>
      <c r="N125" s="172">
        <f t="shared" si="67"/>
        <v>123.3571</v>
      </c>
      <c r="O125" s="176">
        <f t="shared" si="68"/>
        <v>7.4014259999999998</v>
      </c>
      <c r="P125" s="171">
        <f t="shared" si="69"/>
        <v>130.75852599999999</v>
      </c>
      <c r="Q125" s="154">
        <v>0</v>
      </c>
      <c r="R125" s="172">
        <f t="shared" si="70"/>
        <v>130.75852599999999</v>
      </c>
      <c r="S125" s="174">
        <f t="shared" si="75"/>
        <v>13.075852599999999</v>
      </c>
      <c r="U125" s="169"/>
      <c r="V125" s="169"/>
    </row>
    <row r="126" spans="1:22" s="168" customFormat="1" x14ac:dyDescent="0.4">
      <c r="A126" s="175" t="s">
        <v>306</v>
      </c>
      <c r="B126" s="155">
        <v>106.7</v>
      </c>
      <c r="C126" s="170"/>
      <c r="D126" s="171">
        <f t="shared" si="73"/>
        <v>1.07</v>
      </c>
      <c r="E126" s="171">
        <f t="shared" si="74"/>
        <v>107.77</v>
      </c>
      <c r="F126" s="171">
        <v>10.8</v>
      </c>
      <c r="G126" s="172">
        <f t="shared" si="62"/>
        <v>118.57</v>
      </c>
      <c r="H126" s="173">
        <f t="shared" si="63"/>
        <v>3.5570999999999997</v>
      </c>
      <c r="I126" s="173">
        <f t="shared" si="64"/>
        <v>122.1271</v>
      </c>
      <c r="J126" s="172"/>
      <c r="K126" s="174">
        <f t="shared" si="65"/>
        <v>122.1271</v>
      </c>
      <c r="L126" s="175"/>
      <c r="M126" s="172">
        <f t="shared" si="66"/>
        <v>1.23</v>
      </c>
      <c r="N126" s="172">
        <f t="shared" si="67"/>
        <v>123.3571</v>
      </c>
      <c r="O126" s="176">
        <f t="shared" si="68"/>
        <v>7.4014259999999998</v>
      </c>
      <c r="P126" s="171">
        <f t="shared" si="69"/>
        <v>130.75852599999999</v>
      </c>
      <c r="Q126" s="154">
        <v>0</v>
      </c>
      <c r="R126" s="172">
        <f t="shared" si="70"/>
        <v>130.75852599999999</v>
      </c>
      <c r="S126" s="174">
        <f t="shared" si="75"/>
        <v>13.075852599999999</v>
      </c>
      <c r="T126" s="168" t="s">
        <v>346</v>
      </c>
      <c r="U126" s="169"/>
      <c r="V126" s="169" t="s">
        <v>350</v>
      </c>
    </row>
    <row r="127" spans="1:22" s="168" customFormat="1" x14ac:dyDescent="0.4">
      <c r="A127" s="175" t="s">
        <v>9</v>
      </c>
      <c r="B127" s="155">
        <v>106.7</v>
      </c>
      <c r="C127" s="170"/>
      <c r="D127" s="171">
        <f t="shared" si="73"/>
        <v>1.07</v>
      </c>
      <c r="E127" s="171">
        <f t="shared" si="74"/>
        <v>107.77</v>
      </c>
      <c r="F127" s="171">
        <v>10.8</v>
      </c>
      <c r="G127" s="172">
        <f t="shared" si="62"/>
        <v>118.57</v>
      </c>
      <c r="H127" s="173">
        <f t="shared" si="63"/>
        <v>3.5570999999999997</v>
      </c>
      <c r="I127" s="173">
        <f t="shared" si="64"/>
        <v>122.1271</v>
      </c>
      <c r="J127" s="172"/>
      <c r="K127" s="174">
        <f t="shared" si="65"/>
        <v>122.1271</v>
      </c>
      <c r="L127" s="175"/>
      <c r="M127" s="172">
        <f t="shared" si="66"/>
        <v>1.23</v>
      </c>
      <c r="N127" s="172">
        <f t="shared" si="67"/>
        <v>123.3571</v>
      </c>
      <c r="O127" s="176">
        <f t="shared" si="68"/>
        <v>7.4014259999999998</v>
      </c>
      <c r="P127" s="171">
        <f t="shared" si="69"/>
        <v>130.75852599999999</v>
      </c>
      <c r="Q127" s="154">
        <v>0</v>
      </c>
      <c r="R127" s="172">
        <f t="shared" si="70"/>
        <v>130.75852599999999</v>
      </c>
      <c r="S127" s="174">
        <f t="shared" si="75"/>
        <v>13.075852599999999</v>
      </c>
      <c r="T127" s="168" t="s">
        <v>346</v>
      </c>
      <c r="U127" s="169"/>
      <c r="V127" s="169" t="s">
        <v>350</v>
      </c>
    </row>
    <row r="128" spans="1:22" s="168" customFormat="1" x14ac:dyDescent="0.4">
      <c r="A128" s="175" t="s">
        <v>60</v>
      </c>
      <c r="B128" s="155">
        <v>106.7</v>
      </c>
      <c r="C128" s="170"/>
      <c r="D128" s="171">
        <f t="shared" si="73"/>
        <v>1.07</v>
      </c>
      <c r="E128" s="171">
        <f t="shared" si="74"/>
        <v>107.77</v>
      </c>
      <c r="F128" s="171">
        <v>10.8</v>
      </c>
      <c r="G128" s="172">
        <f t="shared" si="62"/>
        <v>118.57</v>
      </c>
      <c r="H128" s="173">
        <f t="shared" si="63"/>
        <v>3.5570999999999997</v>
      </c>
      <c r="I128" s="173">
        <f t="shared" si="64"/>
        <v>122.1271</v>
      </c>
      <c r="J128" s="172"/>
      <c r="K128" s="174">
        <f t="shared" si="65"/>
        <v>122.1271</v>
      </c>
      <c r="L128" s="175"/>
      <c r="M128" s="172">
        <f t="shared" si="66"/>
        <v>1.23</v>
      </c>
      <c r="N128" s="172">
        <f t="shared" si="67"/>
        <v>123.3571</v>
      </c>
      <c r="O128" s="176">
        <f t="shared" si="68"/>
        <v>7.4014259999999998</v>
      </c>
      <c r="P128" s="171">
        <f t="shared" si="69"/>
        <v>130.75852599999999</v>
      </c>
      <c r="Q128" s="154">
        <v>0</v>
      </c>
      <c r="R128" s="172">
        <f t="shared" si="70"/>
        <v>130.75852599999999</v>
      </c>
      <c r="S128" s="174">
        <f t="shared" si="75"/>
        <v>13.075852599999999</v>
      </c>
      <c r="T128" s="168" t="s">
        <v>346</v>
      </c>
      <c r="U128" s="169"/>
      <c r="V128" s="169" t="s">
        <v>350</v>
      </c>
    </row>
    <row r="129" spans="1:22" s="168" customFormat="1" x14ac:dyDescent="0.4">
      <c r="A129" s="175"/>
      <c r="B129" s="152"/>
      <c r="C129" s="170"/>
      <c r="D129" s="171"/>
      <c r="E129" s="171"/>
      <c r="F129" s="171"/>
      <c r="G129" s="172"/>
      <c r="H129" s="173"/>
      <c r="I129" s="173"/>
      <c r="J129" s="172"/>
      <c r="K129" s="174"/>
      <c r="L129" s="175"/>
      <c r="M129" s="172"/>
      <c r="N129" s="172"/>
      <c r="O129" s="176"/>
      <c r="P129" s="171"/>
      <c r="Q129" s="154"/>
      <c r="R129" s="172"/>
      <c r="S129" s="174"/>
      <c r="T129" s="168" t="s">
        <v>346</v>
      </c>
      <c r="U129" s="169"/>
      <c r="V129" s="169" t="s">
        <v>350</v>
      </c>
    </row>
    <row r="130" spans="1:22" s="168" customFormat="1" x14ac:dyDescent="0.4">
      <c r="A130" s="175" t="s">
        <v>100</v>
      </c>
      <c r="B130" s="152">
        <v>58.94</v>
      </c>
      <c r="C130" s="170"/>
      <c r="D130" s="171">
        <f t="shared" ref="D130" si="89">ROUNDUP(((B130-C130)*$D$4),2)</f>
        <v>0.59</v>
      </c>
      <c r="E130" s="171">
        <f t="shared" ref="E130" si="90">(B130-C130)+D130</f>
        <v>59.53</v>
      </c>
      <c r="F130" s="171">
        <v>10.8</v>
      </c>
      <c r="G130" s="172">
        <f t="shared" ref="G130" si="91">E130+F130</f>
        <v>70.33</v>
      </c>
      <c r="H130" s="173">
        <f t="shared" ref="H130" si="92">G130*$H$4</f>
        <v>2.1098999999999997</v>
      </c>
      <c r="I130" s="173">
        <f t="shared" ref="I130" si="93">G130+H130</f>
        <v>72.439899999999994</v>
      </c>
      <c r="J130" s="172"/>
      <c r="K130" s="174">
        <f t="shared" ref="K130" si="94">I130-J130</f>
        <v>72.439899999999994</v>
      </c>
      <c r="L130" s="175"/>
      <c r="M130" s="172">
        <f t="shared" ref="M130" si="95">ROUNDUP(((K130-L130)*$M$4),2)</f>
        <v>0.73</v>
      </c>
      <c r="N130" s="172">
        <f t="shared" ref="N130" si="96">(K130-L130)+M130</f>
        <v>73.169899999999998</v>
      </c>
      <c r="O130" s="176">
        <f t="shared" ref="O130" si="97">(K130-L130+M130)*$O$4</f>
        <v>4.3901940000000002</v>
      </c>
      <c r="P130" s="171">
        <f t="shared" ref="P130" si="98">N130+O130</f>
        <v>77.560093999999992</v>
      </c>
      <c r="Q130" s="156">
        <v>0</v>
      </c>
      <c r="R130" s="172">
        <f t="shared" ref="R130" si="99">P130-Q130</f>
        <v>77.560093999999992</v>
      </c>
      <c r="S130" s="174">
        <f t="shared" ref="S130" si="100">R130/10</f>
        <v>7.7560093999999991</v>
      </c>
      <c r="T130" s="168" t="s">
        <v>346</v>
      </c>
      <c r="U130" s="169"/>
      <c r="V130" s="169" t="s">
        <v>350</v>
      </c>
    </row>
    <row r="131" spans="1:22" s="168" customFormat="1" x14ac:dyDescent="0.4">
      <c r="A131" s="175" t="s">
        <v>307</v>
      </c>
      <c r="B131" s="152">
        <v>58.94</v>
      </c>
      <c r="C131" s="170"/>
      <c r="D131" s="171">
        <f t="shared" si="73"/>
        <v>0.59</v>
      </c>
      <c r="E131" s="171">
        <f t="shared" si="74"/>
        <v>59.53</v>
      </c>
      <c r="F131" s="171">
        <v>10.8</v>
      </c>
      <c r="G131" s="172">
        <f t="shared" si="62"/>
        <v>70.33</v>
      </c>
      <c r="H131" s="173">
        <f t="shared" si="63"/>
        <v>2.1098999999999997</v>
      </c>
      <c r="I131" s="173">
        <f t="shared" si="64"/>
        <v>72.439899999999994</v>
      </c>
      <c r="J131" s="172"/>
      <c r="K131" s="174">
        <f t="shared" si="65"/>
        <v>72.439899999999994</v>
      </c>
      <c r="L131" s="175"/>
      <c r="M131" s="172">
        <f t="shared" si="66"/>
        <v>0.73</v>
      </c>
      <c r="N131" s="172">
        <f t="shared" si="67"/>
        <v>73.169899999999998</v>
      </c>
      <c r="O131" s="176">
        <f t="shared" si="68"/>
        <v>4.3901940000000002</v>
      </c>
      <c r="P131" s="171">
        <f t="shared" si="69"/>
        <v>77.560093999999992</v>
      </c>
      <c r="Q131" s="156">
        <v>0</v>
      </c>
      <c r="R131" s="172">
        <f t="shared" si="70"/>
        <v>77.560093999999992</v>
      </c>
      <c r="S131" s="174">
        <f t="shared" si="75"/>
        <v>7.7560093999999991</v>
      </c>
      <c r="T131" s="168" t="s">
        <v>346</v>
      </c>
      <c r="U131" s="169"/>
      <c r="V131" s="169" t="s">
        <v>350</v>
      </c>
    </row>
    <row r="132" spans="1:22" s="168" customFormat="1" x14ac:dyDescent="0.4">
      <c r="A132" s="175" t="s">
        <v>101</v>
      </c>
      <c r="B132" s="152">
        <v>58.94</v>
      </c>
      <c r="C132" s="170"/>
      <c r="D132" s="171">
        <f t="shared" si="73"/>
        <v>0.59</v>
      </c>
      <c r="E132" s="171">
        <f t="shared" si="74"/>
        <v>59.53</v>
      </c>
      <c r="F132" s="171">
        <v>10.8</v>
      </c>
      <c r="G132" s="172">
        <f t="shared" si="62"/>
        <v>70.33</v>
      </c>
      <c r="H132" s="173">
        <f t="shared" si="63"/>
        <v>2.1098999999999997</v>
      </c>
      <c r="I132" s="173">
        <f t="shared" si="64"/>
        <v>72.439899999999994</v>
      </c>
      <c r="J132" s="172"/>
      <c r="K132" s="174">
        <f t="shared" si="65"/>
        <v>72.439899999999994</v>
      </c>
      <c r="L132" s="175"/>
      <c r="M132" s="172">
        <f t="shared" si="66"/>
        <v>0.73</v>
      </c>
      <c r="N132" s="172">
        <f t="shared" si="67"/>
        <v>73.169899999999998</v>
      </c>
      <c r="O132" s="176">
        <f t="shared" si="68"/>
        <v>4.3901940000000002</v>
      </c>
      <c r="P132" s="171">
        <f t="shared" si="69"/>
        <v>77.560093999999992</v>
      </c>
      <c r="Q132" s="156">
        <v>0</v>
      </c>
      <c r="R132" s="172">
        <f t="shared" si="70"/>
        <v>77.560093999999992</v>
      </c>
      <c r="S132" s="174">
        <f t="shared" si="75"/>
        <v>7.7560093999999991</v>
      </c>
      <c r="T132" s="168" t="s">
        <v>346</v>
      </c>
      <c r="U132" s="169"/>
      <c r="V132" s="169" t="s">
        <v>350</v>
      </c>
    </row>
    <row r="133" spans="1:22" s="168" customFormat="1" x14ac:dyDescent="0.4">
      <c r="A133" s="175" t="s">
        <v>308</v>
      </c>
      <c r="B133" s="152">
        <v>58.94</v>
      </c>
      <c r="C133" s="170"/>
      <c r="D133" s="171">
        <f t="shared" si="73"/>
        <v>0.59</v>
      </c>
      <c r="E133" s="171">
        <f t="shared" si="74"/>
        <v>59.53</v>
      </c>
      <c r="F133" s="171">
        <v>10.8</v>
      </c>
      <c r="G133" s="172">
        <f t="shared" si="62"/>
        <v>70.33</v>
      </c>
      <c r="H133" s="173">
        <f t="shared" si="63"/>
        <v>2.1098999999999997</v>
      </c>
      <c r="I133" s="173">
        <f t="shared" si="64"/>
        <v>72.439899999999994</v>
      </c>
      <c r="J133" s="172"/>
      <c r="K133" s="174">
        <f t="shared" si="65"/>
        <v>72.439899999999994</v>
      </c>
      <c r="L133" s="175"/>
      <c r="M133" s="172">
        <f t="shared" si="66"/>
        <v>0.73</v>
      </c>
      <c r="N133" s="172">
        <f t="shared" si="67"/>
        <v>73.169899999999998</v>
      </c>
      <c r="O133" s="176">
        <f t="shared" si="68"/>
        <v>4.3901940000000002</v>
      </c>
      <c r="P133" s="171">
        <f t="shared" si="69"/>
        <v>77.560093999999992</v>
      </c>
      <c r="Q133" s="156">
        <v>0</v>
      </c>
      <c r="R133" s="172">
        <f t="shared" si="70"/>
        <v>77.560093999999992</v>
      </c>
      <c r="S133" s="174">
        <f t="shared" si="75"/>
        <v>7.7560093999999991</v>
      </c>
      <c r="T133" s="168" t="s">
        <v>346</v>
      </c>
      <c r="U133" s="169"/>
      <c r="V133" s="169" t="s">
        <v>350</v>
      </c>
    </row>
    <row r="134" spans="1:22" s="168" customFormat="1" x14ac:dyDescent="0.4">
      <c r="A134" s="175" t="s">
        <v>102</v>
      </c>
      <c r="B134" s="152">
        <v>58.94</v>
      </c>
      <c r="C134" s="170"/>
      <c r="D134" s="171">
        <f t="shared" si="73"/>
        <v>0.59</v>
      </c>
      <c r="E134" s="171">
        <f t="shared" si="74"/>
        <v>59.53</v>
      </c>
      <c r="F134" s="171">
        <v>10.8</v>
      </c>
      <c r="G134" s="172">
        <f t="shared" si="62"/>
        <v>70.33</v>
      </c>
      <c r="H134" s="173">
        <f t="shared" si="63"/>
        <v>2.1098999999999997</v>
      </c>
      <c r="I134" s="173">
        <f t="shared" si="64"/>
        <v>72.439899999999994</v>
      </c>
      <c r="J134" s="172"/>
      <c r="K134" s="174">
        <f t="shared" si="65"/>
        <v>72.439899999999994</v>
      </c>
      <c r="L134" s="175"/>
      <c r="M134" s="172">
        <f t="shared" si="66"/>
        <v>0.73</v>
      </c>
      <c r="N134" s="172">
        <f t="shared" si="67"/>
        <v>73.169899999999998</v>
      </c>
      <c r="O134" s="176">
        <f t="shared" si="68"/>
        <v>4.3901940000000002</v>
      </c>
      <c r="P134" s="171">
        <f t="shared" si="69"/>
        <v>77.560093999999992</v>
      </c>
      <c r="Q134" s="156">
        <v>0</v>
      </c>
      <c r="R134" s="172">
        <f t="shared" si="70"/>
        <v>77.560093999999992</v>
      </c>
      <c r="S134" s="174">
        <f t="shared" si="75"/>
        <v>7.7560093999999991</v>
      </c>
      <c r="U134" s="169"/>
      <c r="V134" s="169"/>
    </row>
    <row r="135" spans="1:22" s="168" customFormat="1" x14ac:dyDescent="0.4">
      <c r="A135" s="175" t="s">
        <v>103</v>
      </c>
      <c r="B135" s="152">
        <v>58.94</v>
      </c>
      <c r="C135" s="170"/>
      <c r="D135" s="171">
        <f t="shared" si="73"/>
        <v>0.59</v>
      </c>
      <c r="E135" s="171">
        <f t="shared" si="74"/>
        <v>59.53</v>
      </c>
      <c r="F135" s="171">
        <v>10.8</v>
      </c>
      <c r="G135" s="172">
        <f t="shared" si="62"/>
        <v>70.33</v>
      </c>
      <c r="H135" s="173">
        <f t="shared" si="63"/>
        <v>2.1098999999999997</v>
      </c>
      <c r="I135" s="173">
        <f t="shared" si="64"/>
        <v>72.439899999999994</v>
      </c>
      <c r="J135" s="172"/>
      <c r="K135" s="174">
        <f t="shared" si="65"/>
        <v>72.439899999999994</v>
      </c>
      <c r="L135" s="175"/>
      <c r="M135" s="172">
        <f t="shared" si="66"/>
        <v>0.73</v>
      </c>
      <c r="N135" s="172">
        <f t="shared" si="67"/>
        <v>73.169899999999998</v>
      </c>
      <c r="O135" s="176">
        <f t="shared" si="68"/>
        <v>4.3901940000000002</v>
      </c>
      <c r="P135" s="171">
        <f t="shared" si="69"/>
        <v>77.560093999999992</v>
      </c>
      <c r="Q135" s="156">
        <v>0</v>
      </c>
      <c r="R135" s="172">
        <f t="shared" si="70"/>
        <v>77.560093999999992</v>
      </c>
      <c r="S135" s="174">
        <f t="shared" si="75"/>
        <v>7.7560093999999991</v>
      </c>
      <c r="T135" s="168" t="s">
        <v>343</v>
      </c>
      <c r="U135" s="169"/>
      <c r="V135" s="169"/>
    </row>
    <row r="136" spans="1:22" s="168" customFormat="1" x14ac:dyDescent="0.4">
      <c r="A136" s="175"/>
      <c r="B136" s="152"/>
      <c r="C136" s="170"/>
      <c r="D136" s="171"/>
      <c r="E136" s="171"/>
      <c r="F136" s="171"/>
      <c r="G136" s="172"/>
      <c r="H136" s="173"/>
      <c r="I136" s="173"/>
      <c r="J136" s="172"/>
      <c r="K136" s="174"/>
      <c r="L136" s="175"/>
      <c r="M136" s="172"/>
      <c r="N136" s="172"/>
      <c r="O136" s="176"/>
      <c r="P136" s="171"/>
      <c r="Q136" s="154"/>
      <c r="R136" s="172"/>
      <c r="S136" s="174"/>
      <c r="T136" s="168" t="s">
        <v>343</v>
      </c>
      <c r="U136" s="169"/>
      <c r="V136" s="169"/>
    </row>
    <row r="137" spans="1:22" s="168" customFormat="1" x14ac:dyDescent="0.4">
      <c r="A137" s="175"/>
      <c r="B137" s="152"/>
      <c r="C137" s="170"/>
      <c r="D137" s="171"/>
      <c r="E137" s="171"/>
      <c r="F137" s="171"/>
      <c r="G137" s="172"/>
      <c r="H137" s="173"/>
      <c r="I137" s="173"/>
      <c r="J137" s="172"/>
      <c r="K137" s="174"/>
      <c r="L137" s="175"/>
      <c r="M137" s="172"/>
      <c r="N137" s="172"/>
      <c r="O137" s="176"/>
      <c r="P137" s="171"/>
      <c r="Q137" s="154"/>
      <c r="R137" s="172"/>
      <c r="S137" s="174"/>
      <c r="T137" s="168" t="s">
        <v>343</v>
      </c>
      <c r="U137" s="169"/>
      <c r="V137" s="169"/>
    </row>
    <row r="138" spans="1:22" s="168" customFormat="1" x14ac:dyDescent="0.4">
      <c r="A138" s="175" t="s">
        <v>104</v>
      </c>
      <c r="B138" s="155">
        <v>77.739999999999995</v>
      </c>
      <c r="C138" s="170"/>
      <c r="D138" s="171">
        <f t="shared" si="73"/>
        <v>0.78</v>
      </c>
      <c r="E138" s="171">
        <f t="shared" si="74"/>
        <v>78.52</v>
      </c>
      <c r="F138" s="171">
        <v>10.8</v>
      </c>
      <c r="G138" s="172">
        <f t="shared" si="62"/>
        <v>89.32</v>
      </c>
      <c r="H138" s="173">
        <f t="shared" si="63"/>
        <v>2.6795999999999998</v>
      </c>
      <c r="I138" s="173">
        <f t="shared" si="64"/>
        <v>91.999599999999987</v>
      </c>
      <c r="J138" s="172"/>
      <c r="K138" s="174">
        <f t="shared" si="65"/>
        <v>91.999599999999987</v>
      </c>
      <c r="L138" s="175"/>
      <c r="M138" s="172">
        <f t="shared" ref="M138:M155" si="101">ROUNDUP(((K138-L138)*$M$4),2)</f>
        <v>0.92</v>
      </c>
      <c r="N138" s="172">
        <f t="shared" ref="N138:N155" si="102">(K138-L138)+M138</f>
        <v>92.919599999999988</v>
      </c>
      <c r="O138" s="176">
        <f t="shared" ref="O138:O155" si="103">(K138-L138+M138)*$O$4</f>
        <v>5.575175999999999</v>
      </c>
      <c r="P138" s="171">
        <f t="shared" si="69"/>
        <v>98.494775999999987</v>
      </c>
      <c r="Q138" s="156">
        <v>4.5</v>
      </c>
      <c r="R138" s="172">
        <f t="shared" si="70"/>
        <v>93.994775999999987</v>
      </c>
      <c r="S138" s="174">
        <f t="shared" si="75"/>
        <v>9.3994775999999991</v>
      </c>
      <c r="T138" s="168" t="s">
        <v>343</v>
      </c>
      <c r="U138" s="169"/>
      <c r="V138" s="169"/>
    </row>
    <row r="139" spans="1:22" s="168" customFormat="1" x14ac:dyDescent="0.4">
      <c r="A139" s="175" t="s">
        <v>309</v>
      </c>
      <c r="B139" s="155">
        <v>77.739999999999995</v>
      </c>
      <c r="C139" s="170"/>
      <c r="D139" s="171">
        <f t="shared" si="73"/>
        <v>0.78</v>
      </c>
      <c r="E139" s="171">
        <f t="shared" si="74"/>
        <v>78.52</v>
      </c>
      <c r="F139" s="171">
        <v>10.8</v>
      </c>
      <c r="G139" s="172">
        <f t="shared" si="62"/>
        <v>89.32</v>
      </c>
      <c r="H139" s="173">
        <f t="shared" si="63"/>
        <v>2.6795999999999998</v>
      </c>
      <c r="I139" s="173">
        <f t="shared" si="64"/>
        <v>91.999599999999987</v>
      </c>
      <c r="J139" s="172"/>
      <c r="K139" s="174">
        <f t="shared" si="65"/>
        <v>91.999599999999987</v>
      </c>
      <c r="L139" s="175"/>
      <c r="M139" s="172">
        <f t="shared" si="101"/>
        <v>0.92</v>
      </c>
      <c r="N139" s="172">
        <f t="shared" si="102"/>
        <v>92.919599999999988</v>
      </c>
      <c r="O139" s="176">
        <f t="shared" si="103"/>
        <v>5.575175999999999</v>
      </c>
      <c r="P139" s="171">
        <f t="shared" si="69"/>
        <v>98.494775999999987</v>
      </c>
      <c r="Q139" s="156">
        <v>4.5</v>
      </c>
      <c r="R139" s="172">
        <f t="shared" si="70"/>
        <v>93.994775999999987</v>
      </c>
      <c r="S139" s="174">
        <f t="shared" si="75"/>
        <v>9.3994775999999991</v>
      </c>
      <c r="T139" s="168" t="s">
        <v>343</v>
      </c>
      <c r="U139" s="169"/>
      <c r="V139" s="169"/>
    </row>
    <row r="140" spans="1:22" s="168" customFormat="1" x14ac:dyDescent="0.4">
      <c r="A140" s="175" t="s">
        <v>105</v>
      </c>
      <c r="B140" s="155">
        <v>77.739999999999995</v>
      </c>
      <c r="C140" s="170"/>
      <c r="D140" s="171">
        <f t="shared" si="73"/>
        <v>0.78</v>
      </c>
      <c r="E140" s="171">
        <f t="shared" si="74"/>
        <v>78.52</v>
      </c>
      <c r="F140" s="171">
        <v>10.8</v>
      </c>
      <c r="G140" s="172">
        <f t="shared" si="62"/>
        <v>89.32</v>
      </c>
      <c r="H140" s="173">
        <f t="shared" si="63"/>
        <v>2.6795999999999998</v>
      </c>
      <c r="I140" s="173">
        <f t="shared" si="64"/>
        <v>91.999599999999987</v>
      </c>
      <c r="J140" s="172"/>
      <c r="K140" s="174">
        <f t="shared" si="65"/>
        <v>91.999599999999987</v>
      </c>
      <c r="L140" s="175"/>
      <c r="M140" s="172">
        <f t="shared" si="101"/>
        <v>0.92</v>
      </c>
      <c r="N140" s="172">
        <f t="shared" si="102"/>
        <v>92.919599999999988</v>
      </c>
      <c r="O140" s="176">
        <f t="shared" si="103"/>
        <v>5.575175999999999</v>
      </c>
      <c r="P140" s="171">
        <f t="shared" si="69"/>
        <v>98.494775999999987</v>
      </c>
      <c r="Q140" s="156">
        <v>4.5</v>
      </c>
      <c r="R140" s="172">
        <f t="shared" si="70"/>
        <v>93.994775999999987</v>
      </c>
      <c r="S140" s="174">
        <f t="shared" si="75"/>
        <v>9.3994775999999991</v>
      </c>
      <c r="T140" s="168" t="s">
        <v>343</v>
      </c>
      <c r="U140" s="169"/>
      <c r="V140" s="169"/>
    </row>
    <row r="141" spans="1:22" s="168" customFormat="1" x14ac:dyDescent="0.4">
      <c r="A141" s="175" t="s">
        <v>310</v>
      </c>
      <c r="B141" s="155">
        <v>77.739999999999995</v>
      </c>
      <c r="C141" s="170"/>
      <c r="D141" s="171">
        <f t="shared" si="73"/>
        <v>0.78</v>
      </c>
      <c r="E141" s="171">
        <f t="shared" si="74"/>
        <v>78.52</v>
      </c>
      <c r="F141" s="171">
        <v>10.8</v>
      </c>
      <c r="G141" s="172">
        <f t="shared" si="62"/>
        <v>89.32</v>
      </c>
      <c r="H141" s="173">
        <f t="shared" si="63"/>
        <v>2.6795999999999998</v>
      </c>
      <c r="I141" s="173">
        <f t="shared" si="64"/>
        <v>91.999599999999987</v>
      </c>
      <c r="J141" s="172"/>
      <c r="K141" s="174">
        <f t="shared" si="65"/>
        <v>91.999599999999987</v>
      </c>
      <c r="L141" s="175"/>
      <c r="M141" s="172">
        <f t="shared" si="101"/>
        <v>0.92</v>
      </c>
      <c r="N141" s="172">
        <f t="shared" si="102"/>
        <v>92.919599999999988</v>
      </c>
      <c r="O141" s="176">
        <f t="shared" si="103"/>
        <v>5.575175999999999</v>
      </c>
      <c r="P141" s="171">
        <f t="shared" si="69"/>
        <v>98.494775999999987</v>
      </c>
      <c r="Q141" s="156">
        <v>4.5</v>
      </c>
      <c r="R141" s="172">
        <f t="shared" si="70"/>
        <v>93.994775999999987</v>
      </c>
      <c r="S141" s="174">
        <f t="shared" si="75"/>
        <v>9.3994775999999991</v>
      </c>
      <c r="U141" s="169"/>
      <c r="V141" s="169"/>
    </row>
    <row r="142" spans="1:22" s="168" customFormat="1" x14ac:dyDescent="0.4">
      <c r="A142" s="175" t="s">
        <v>106</v>
      </c>
      <c r="B142" s="155">
        <v>77.739999999999995</v>
      </c>
      <c r="C142" s="170"/>
      <c r="D142" s="171">
        <f t="shared" si="73"/>
        <v>0.78</v>
      </c>
      <c r="E142" s="171">
        <f t="shared" si="74"/>
        <v>78.52</v>
      </c>
      <c r="F142" s="171">
        <v>10.8</v>
      </c>
      <c r="G142" s="172">
        <f t="shared" si="62"/>
        <v>89.32</v>
      </c>
      <c r="H142" s="173">
        <f t="shared" si="63"/>
        <v>2.6795999999999998</v>
      </c>
      <c r="I142" s="173">
        <f t="shared" si="64"/>
        <v>91.999599999999987</v>
      </c>
      <c r="J142" s="172"/>
      <c r="K142" s="174">
        <f t="shared" si="65"/>
        <v>91.999599999999987</v>
      </c>
      <c r="L142" s="175"/>
      <c r="M142" s="172">
        <f t="shared" si="101"/>
        <v>0.92</v>
      </c>
      <c r="N142" s="172">
        <f t="shared" si="102"/>
        <v>92.919599999999988</v>
      </c>
      <c r="O142" s="176">
        <f t="shared" si="103"/>
        <v>5.575175999999999</v>
      </c>
      <c r="P142" s="171">
        <f t="shared" si="69"/>
        <v>98.494775999999987</v>
      </c>
      <c r="Q142" s="156">
        <v>4.5</v>
      </c>
      <c r="R142" s="172">
        <f t="shared" si="70"/>
        <v>93.994775999999987</v>
      </c>
      <c r="S142" s="174">
        <f t="shared" si="75"/>
        <v>9.3994775999999991</v>
      </c>
      <c r="U142" s="169"/>
      <c r="V142" s="169"/>
    </row>
    <row r="143" spans="1:22" s="168" customFormat="1" x14ac:dyDescent="0.4">
      <c r="A143" s="175" t="s">
        <v>107</v>
      </c>
      <c r="B143" s="155">
        <v>77.739999999999995</v>
      </c>
      <c r="C143" s="170"/>
      <c r="D143" s="171">
        <f t="shared" si="73"/>
        <v>0.78</v>
      </c>
      <c r="E143" s="171">
        <f t="shared" si="74"/>
        <v>78.52</v>
      </c>
      <c r="F143" s="171">
        <v>10.8</v>
      </c>
      <c r="G143" s="172">
        <f t="shared" si="62"/>
        <v>89.32</v>
      </c>
      <c r="H143" s="173">
        <f t="shared" si="63"/>
        <v>2.6795999999999998</v>
      </c>
      <c r="I143" s="173">
        <f t="shared" si="64"/>
        <v>91.999599999999987</v>
      </c>
      <c r="J143" s="172"/>
      <c r="K143" s="174">
        <f t="shared" si="65"/>
        <v>91.999599999999987</v>
      </c>
      <c r="L143" s="175"/>
      <c r="M143" s="172">
        <f t="shared" si="101"/>
        <v>0.92</v>
      </c>
      <c r="N143" s="172">
        <f t="shared" si="102"/>
        <v>92.919599999999988</v>
      </c>
      <c r="O143" s="176">
        <f t="shared" si="103"/>
        <v>5.575175999999999</v>
      </c>
      <c r="P143" s="171">
        <f t="shared" si="69"/>
        <v>98.494775999999987</v>
      </c>
      <c r="Q143" s="156">
        <v>4.5</v>
      </c>
      <c r="R143" s="172">
        <f t="shared" si="70"/>
        <v>93.994775999999987</v>
      </c>
      <c r="S143" s="174">
        <f t="shared" si="75"/>
        <v>9.3994775999999991</v>
      </c>
      <c r="T143" s="168" t="s">
        <v>346</v>
      </c>
      <c r="U143" s="169"/>
      <c r="V143" s="169" t="s">
        <v>349</v>
      </c>
    </row>
    <row r="144" spans="1:22" s="168" customFormat="1" x14ac:dyDescent="0.4">
      <c r="A144" s="175" t="s">
        <v>108</v>
      </c>
      <c r="B144" s="155">
        <v>77.739999999999995</v>
      </c>
      <c r="C144" s="170"/>
      <c r="D144" s="171">
        <f t="shared" si="73"/>
        <v>0.78</v>
      </c>
      <c r="E144" s="171">
        <f t="shared" si="74"/>
        <v>78.52</v>
      </c>
      <c r="F144" s="171">
        <v>10.8</v>
      </c>
      <c r="G144" s="172">
        <f t="shared" si="62"/>
        <v>89.32</v>
      </c>
      <c r="H144" s="173">
        <f t="shared" si="63"/>
        <v>2.6795999999999998</v>
      </c>
      <c r="I144" s="173">
        <f t="shared" si="64"/>
        <v>91.999599999999987</v>
      </c>
      <c r="J144" s="172"/>
      <c r="K144" s="174">
        <f t="shared" si="65"/>
        <v>91.999599999999987</v>
      </c>
      <c r="L144" s="175"/>
      <c r="M144" s="172">
        <f t="shared" si="101"/>
        <v>0.92</v>
      </c>
      <c r="N144" s="172">
        <f t="shared" si="102"/>
        <v>92.919599999999988</v>
      </c>
      <c r="O144" s="176">
        <f t="shared" si="103"/>
        <v>5.575175999999999</v>
      </c>
      <c r="P144" s="171">
        <f t="shared" si="69"/>
        <v>98.494775999999987</v>
      </c>
      <c r="Q144" s="156">
        <v>4.5</v>
      </c>
      <c r="R144" s="172">
        <f t="shared" si="70"/>
        <v>93.994775999999987</v>
      </c>
      <c r="S144" s="174">
        <f t="shared" si="75"/>
        <v>9.3994775999999991</v>
      </c>
      <c r="T144" s="168" t="s">
        <v>346</v>
      </c>
      <c r="U144" s="169"/>
      <c r="V144" s="169" t="s">
        <v>349</v>
      </c>
    </row>
    <row r="145" spans="1:24" s="168" customFormat="1" x14ac:dyDescent="0.4">
      <c r="A145" s="175" t="s">
        <v>311</v>
      </c>
      <c r="B145" s="155">
        <v>77.739999999999995</v>
      </c>
      <c r="C145" s="170"/>
      <c r="D145" s="171">
        <f t="shared" si="73"/>
        <v>0.78</v>
      </c>
      <c r="E145" s="171">
        <f t="shared" si="74"/>
        <v>78.52</v>
      </c>
      <c r="F145" s="171">
        <v>10.8</v>
      </c>
      <c r="G145" s="172">
        <f t="shared" si="62"/>
        <v>89.32</v>
      </c>
      <c r="H145" s="173">
        <f t="shared" si="63"/>
        <v>2.6795999999999998</v>
      </c>
      <c r="I145" s="173">
        <f t="shared" si="64"/>
        <v>91.999599999999987</v>
      </c>
      <c r="J145" s="172"/>
      <c r="K145" s="174">
        <f t="shared" si="65"/>
        <v>91.999599999999987</v>
      </c>
      <c r="L145" s="175"/>
      <c r="M145" s="172">
        <f t="shared" si="101"/>
        <v>0.92</v>
      </c>
      <c r="N145" s="172">
        <f t="shared" si="102"/>
        <v>92.919599999999988</v>
      </c>
      <c r="O145" s="176">
        <f t="shared" si="103"/>
        <v>5.575175999999999</v>
      </c>
      <c r="P145" s="171">
        <f t="shared" si="69"/>
        <v>98.494775999999987</v>
      </c>
      <c r="Q145" s="156">
        <v>4.5</v>
      </c>
      <c r="R145" s="172">
        <f t="shared" si="70"/>
        <v>93.994775999999987</v>
      </c>
      <c r="S145" s="174">
        <f t="shared" si="75"/>
        <v>9.3994775999999991</v>
      </c>
      <c r="T145" s="168" t="s">
        <v>346</v>
      </c>
      <c r="U145" s="169"/>
      <c r="V145" s="169" t="s">
        <v>349</v>
      </c>
    </row>
    <row r="146" spans="1:24" s="168" customFormat="1" x14ac:dyDescent="0.4">
      <c r="A146" s="175" t="s">
        <v>109</v>
      </c>
      <c r="B146" s="155">
        <v>77.739999999999995</v>
      </c>
      <c r="C146" s="170"/>
      <c r="D146" s="171">
        <f t="shared" si="73"/>
        <v>0.78</v>
      </c>
      <c r="E146" s="171">
        <f t="shared" si="74"/>
        <v>78.52</v>
      </c>
      <c r="F146" s="171">
        <v>10.8</v>
      </c>
      <c r="G146" s="172">
        <f t="shared" si="62"/>
        <v>89.32</v>
      </c>
      <c r="H146" s="173">
        <f t="shared" si="63"/>
        <v>2.6795999999999998</v>
      </c>
      <c r="I146" s="173">
        <f t="shared" si="64"/>
        <v>91.999599999999987</v>
      </c>
      <c r="J146" s="172"/>
      <c r="K146" s="174">
        <f t="shared" si="65"/>
        <v>91.999599999999987</v>
      </c>
      <c r="L146" s="175"/>
      <c r="M146" s="172">
        <f t="shared" si="101"/>
        <v>0.92</v>
      </c>
      <c r="N146" s="172">
        <f t="shared" si="102"/>
        <v>92.919599999999988</v>
      </c>
      <c r="O146" s="176">
        <f t="shared" si="103"/>
        <v>5.575175999999999</v>
      </c>
      <c r="P146" s="171">
        <f t="shared" si="69"/>
        <v>98.494775999999987</v>
      </c>
      <c r="Q146" s="156">
        <v>4.5</v>
      </c>
      <c r="R146" s="172">
        <f t="shared" si="70"/>
        <v>93.994775999999987</v>
      </c>
      <c r="S146" s="174">
        <f t="shared" si="75"/>
        <v>9.3994775999999991</v>
      </c>
      <c r="T146" s="168" t="s">
        <v>346</v>
      </c>
      <c r="U146" s="169"/>
      <c r="V146" s="169" t="s">
        <v>349</v>
      </c>
    </row>
    <row r="147" spans="1:24" s="168" customFormat="1" x14ac:dyDescent="0.4">
      <c r="A147" s="175" t="s">
        <v>110</v>
      </c>
      <c r="B147" s="155">
        <v>77.739999999999995</v>
      </c>
      <c r="C147" s="170"/>
      <c r="D147" s="171">
        <f t="shared" si="73"/>
        <v>0.78</v>
      </c>
      <c r="E147" s="171">
        <f t="shared" si="74"/>
        <v>78.52</v>
      </c>
      <c r="F147" s="171">
        <v>10.8</v>
      </c>
      <c r="G147" s="172">
        <f t="shared" ref="G147:G155" si="104">E147+F147</f>
        <v>89.32</v>
      </c>
      <c r="H147" s="173">
        <f t="shared" ref="H147:H155" si="105">G147*$H$4</f>
        <v>2.6795999999999998</v>
      </c>
      <c r="I147" s="173">
        <f t="shared" ref="I147:I155" si="106">G147+H147</f>
        <v>91.999599999999987</v>
      </c>
      <c r="J147" s="172"/>
      <c r="K147" s="174">
        <f t="shared" ref="K147:K155" si="107">I147-J147</f>
        <v>91.999599999999987</v>
      </c>
      <c r="L147" s="175"/>
      <c r="M147" s="172">
        <f t="shared" si="101"/>
        <v>0.92</v>
      </c>
      <c r="N147" s="172">
        <f t="shared" si="102"/>
        <v>92.919599999999988</v>
      </c>
      <c r="O147" s="176">
        <f t="shared" si="103"/>
        <v>5.575175999999999</v>
      </c>
      <c r="P147" s="171">
        <f t="shared" ref="P147:P155" si="108">N147+O147</f>
        <v>98.494775999999987</v>
      </c>
      <c r="Q147" s="156">
        <v>4.5</v>
      </c>
      <c r="R147" s="172">
        <f t="shared" ref="R147:R155" si="109">P147-Q147</f>
        <v>93.994775999999987</v>
      </c>
      <c r="S147" s="174">
        <f t="shared" si="75"/>
        <v>9.3994775999999991</v>
      </c>
      <c r="T147" s="168" t="s">
        <v>346</v>
      </c>
      <c r="U147" s="169"/>
      <c r="V147" s="169" t="s">
        <v>349</v>
      </c>
    </row>
    <row r="148" spans="1:24" s="168" customFormat="1" x14ac:dyDescent="0.4">
      <c r="A148" s="175" t="s">
        <v>111</v>
      </c>
      <c r="B148" s="155">
        <v>77.739999999999995</v>
      </c>
      <c r="C148" s="170"/>
      <c r="D148" s="171">
        <f t="shared" si="73"/>
        <v>0.78</v>
      </c>
      <c r="E148" s="171">
        <f t="shared" si="74"/>
        <v>78.52</v>
      </c>
      <c r="F148" s="171">
        <v>10.8</v>
      </c>
      <c r="G148" s="172">
        <f t="shared" si="104"/>
        <v>89.32</v>
      </c>
      <c r="H148" s="173">
        <f t="shared" si="105"/>
        <v>2.6795999999999998</v>
      </c>
      <c r="I148" s="173">
        <f t="shared" si="106"/>
        <v>91.999599999999987</v>
      </c>
      <c r="J148" s="172"/>
      <c r="K148" s="174">
        <f t="shared" si="107"/>
        <v>91.999599999999987</v>
      </c>
      <c r="L148" s="175"/>
      <c r="M148" s="172">
        <f t="shared" si="101"/>
        <v>0.92</v>
      </c>
      <c r="N148" s="172">
        <f t="shared" si="102"/>
        <v>92.919599999999988</v>
      </c>
      <c r="O148" s="176">
        <f t="shared" si="103"/>
        <v>5.575175999999999</v>
      </c>
      <c r="P148" s="171">
        <f t="shared" si="108"/>
        <v>98.494775999999987</v>
      </c>
      <c r="Q148" s="156">
        <v>4.5</v>
      </c>
      <c r="R148" s="172">
        <f t="shared" si="109"/>
        <v>93.994775999999987</v>
      </c>
      <c r="S148" s="174">
        <f t="shared" si="75"/>
        <v>9.3994775999999991</v>
      </c>
      <c r="T148" s="168" t="s">
        <v>346</v>
      </c>
      <c r="U148" s="169"/>
      <c r="V148" s="169" t="s">
        <v>349</v>
      </c>
    </row>
    <row r="149" spans="1:24" s="168" customFormat="1" x14ac:dyDescent="0.4">
      <c r="A149" s="175" t="s">
        <v>112</v>
      </c>
      <c r="B149" s="155">
        <v>77.739999999999995</v>
      </c>
      <c r="C149" s="170"/>
      <c r="D149" s="171">
        <f t="shared" si="73"/>
        <v>0.78</v>
      </c>
      <c r="E149" s="171">
        <f t="shared" si="74"/>
        <v>78.52</v>
      </c>
      <c r="F149" s="171">
        <v>10.8</v>
      </c>
      <c r="G149" s="172">
        <f t="shared" si="104"/>
        <v>89.32</v>
      </c>
      <c r="H149" s="173">
        <f t="shared" si="105"/>
        <v>2.6795999999999998</v>
      </c>
      <c r="I149" s="173">
        <f t="shared" si="106"/>
        <v>91.999599999999987</v>
      </c>
      <c r="J149" s="172"/>
      <c r="K149" s="174">
        <f t="shared" si="107"/>
        <v>91.999599999999987</v>
      </c>
      <c r="L149" s="175"/>
      <c r="M149" s="172">
        <f t="shared" si="101"/>
        <v>0.92</v>
      </c>
      <c r="N149" s="172">
        <f t="shared" si="102"/>
        <v>92.919599999999988</v>
      </c>
      <c r="O149" s="176">
        <f t="shared" si="103"/>
        <v>5.575175999999999</v>
      </c>
      <c r="P149" s="171">
        <f t="shared" si="108"/>
        <v>98.494775999999987</v>
      </c>
      <c r="Q149" s="156">
        <v>4.5</v>
      </c>
      <c r="R149" s="172">
        <f t="shared" si="109"/>
        <v>93.994775999999987</v>
      </c>
      <c r="S149" s="174">
        <f t="shared" si="75"/>
        <v>9.3994775999999991</v>
      </c>
      <c r="T149" s="168" t="s">
        <v>346</v>
      </c>
      <c r="U149" s="169"/>
      <c r="V149" s="169" t="s">
        <v>349</v>
      </c>
    </row>
    <row r="150" spans="1:24" s="168" customFormat="1" x14ac:dyDescent="0.4">
      <c r="A150" s="175" t="s">
        <v>113</v>
      </c>
      <c r="B150" s="155">
        <v>77.739999999999995</v>
      </c>
      <c r="C150" s="170"/>
      <c r="D150" s="171">
        <f t="shared" si="73"/>
        <v>0.78</v>
      </c>
      <c r="E150" s="171">
        <f t="shared" si="74"/>
        <v>78.52</v>
      </c>
      <c r="F150" s="171">
        <v>10.8</v>
      </c>
      <c r="G150" s="172">
        <f t="shared" si="104"/>
        <v>89.32</v>
      </c>
      <c r="H150" s="173">
        <f t="shared" si="105"/>
        <v>2.6795999999999998</v>
      </c>
      <c r="I150" s="173">
        <f t="shared" si="106"/>
        <v>91.999599999999987</v>
      </c>
      <c r="J150" s="172"/>
      <c r="K150" s="174">
        <f t="shared" si="107"/>
        <v>91.999599999999987</v>
      </c>
      <c r="L150" s="175"/>
      <c r="M150" s="172">
        <f t="shared" si="101"/>
        <v>0.92</v>
      </c>
      <c r="N150" s="172">
        <f t="shared" si="102"/>
        <v>92.919599999999988</v>
      </c>
      <c r="O150" s="176">
        <f t="shared" si="103"/>
        <v>5.575175999999999</v>
      </c>
      <c r="P150" s="171">
        <f t="shared" si="108"/>
        <v>98.494775999999987</v>
      </c>
      <c r="Q150" s="156">
        <v>4.5</v>
      </c>
      <c r="R150" s="172">
        <f t="shared" si="109"/>
        <v>93.994775999999987</v>
      </c>
      <c r="S150" s="174">
        <f t="shared" si="75"/>
        <v>9.3994775999999991</v>
      </c>
      <c r="T150" s="168" t="s">
        <v>346</v>
      </c>
      <c r="U150" s="169"/>
      <c r="V150" s="169" t="s">
        <v>349</v>
      </c>
    </row>
    <row r="151" spans="1:24" s="168" customFormat="1" x14ac:dyDescent="0.4">
      <c r="A151" s="175"/>
      <c r="B151" s="152"/>
      <c r="C151" s="170"/>
      <c r="D151" s="171"/>
      <c r="E151" s="171"/>
      <c r="F151" s="171"/>
      <c r="G151" s="172"/>
      <c r="H151" s="173"/>
      <c r="I151" s="173"/>
      <c r="J151" s="172"/>
      <c r="K151" s="174"/>
      <c r="L151" s="175"/>
      <c r="M151" s="172"/>
      <c r="N151" s="172"/>
      <c r="O151" s="176"/>
      <c r="P151" s="171"/>
      <c r="Q151" s="154"/>
      <c r="R151" s="172"/>
      <c r="S151" s="174"/>
      <c r="T151" s="168" t="s">
        <v>346</v>
      </c>
      <c r="U151" s="169"/>
      <c r="V151" s="169" t="s">
        <v>349</v>
      </c>
    </row>
    <row r="152" spans="1:24" s="168" customFormat="1" x14ac:dyDescent="0.4">
      <c r="A152" s="175" t="s">
        <v>125</v>
      </c>
      <c r="B152" s="155">
        <v>78.540000000000006</v>
      </c>
      <c r="C152" s="170"/>
      <c r="D152" s="171">
        <f t="shared" ref="D152:D155" si="110">ROUNDUP(((B152-C152)*$D$4),2)</f>
        <v>0.79</v>
      </c>
      <c r="E152" s="171">
        <f t="shared" ref="E152:E155" si="111">(B152-C152)+D152</f>
        <v>79.330000000000013</v>
      </c>
      <c r="F152" s="171">
        <v>10.8</v>
      </c>
      <c r="G152" s="172">
        <f t="shared" si="104"/>
        <v>90.13000000000001</v>
      </c>
      <c r="H152" s="173">
        <f t="shared" si="105"/>
        <v>2.7039</v>
      </c>
      <c r="I152" s="173">
        <f t="shared" si="106"/>
        <v>92.833900000000014</v>
      </c>
      <c r="J152" s="172"/>
      <c r="K152" s="174">
        <f t="shared" si="107"/>
        <v>92.833900000000014</v>
      </c>
      <c r="L152" s="175"/>
      <c r="M152" s="172">
        <f t="shared" si="101"/>
        <v>0.93</v>
      </c>
      <c r="N152" s="172">
        <f t="shared" si="102"/>
        <v>93.763900000000021</v>
      </c>
      <c r="O152" s="176">
        <f t="shared" si="103"/>
        <v>5.6258340000000011</v>
      </c>
      <c r="P152" s="171">
        <f t="shared" si="108"/>
        <v>99.389734000000018</v>
      </c>
      <c r="Q152" s="156">
        <v>0</v>
      </c>
      <c r="R152" s="172">
        <f t="shared" si="109"/>
        <v>99.389734000000018</v>
      </c>
      <c r="S152" s="174">
        <f t="shared" ref="S152:S155" si="112">R152/10</f>
        <v>9.9389734000000018</v>
      </c>
      <c r="T152" s="168" t="s">
        <v>346</v>
      </c>
      <c r="U152" s="169"/>
      <c r="V152" s="169" t="s">
        <v>349</v>
      </c>
    </row>
    <row r="153" spans="1:24" s="168" customFormat="1" x14ac:dyDescent="0.4">
      <c r="A153" s="175" t="s">
        <v>126</v>
      </c>
      <c r="B153" s="155">
        <v>78.540000000000006</v>
      </c>
      <c r="C153" s="170"/>
      <c r="D153" s="171">
        <f t="shared" si="110"/>
        <v>0.79</v>
      </c>
      <c r="E153" s="171">
        <f t="shared" si="111"/>
        <v>79.330000000000013</v>
      </c>
      <c r="F153" s="171">
        <v>10.8</v>
      </c>
      <c r="G153" s="172">
        <f t="shared" si="104"/>
        <v>90.13000000000001</v>
      </c>
      <c r="H153" s="173">
        <f t="shared" si="105"/>
        <v>2.7039</v>
      </c>
      <c r="I153" s="173">
        <f t="shared" si="106"/>
        <v>92.833900000000014</v>
      </c>
      <c r="J153" s="172"/>
      <c r="K153" s="174">
        <f t="shared" si="107"/>
        <v>92.833900000000014</v>
      </c>
      <c r="L153" s="175"/>
      <c r="M153" s="172">
        <f t="shared" si="101"/>
        <v>0.93</v>
      </c>
      <c r="N153" s="172">
        <f t="shared" si="102"/>
        <v>93.763900000000021</v>
      </c>
      <c r="O153" s="176">
        <f t="shared" si="103"/>
        <v>5.6258340000000011</v>
      </c>
      <c r="P153" s="171">
        <f t="shared" si="108"/>
        <v>99.389734000000018</v>
      </c>
      <c r="Q153" s="156">
        <v>0</v>
      </c>
      <c r="R153" s="172">
        <f t="shared" si="109"/>
        <v>99.389734000000018</v>
      </c>
      <c r="S153" s="174">
        <f t="shared" si="112"/>
        <v>9.9389734000000018</v>
      </c>
      <c r="T153" s="168" t="s">
        <v>346</v>
      </c>
      <c r="U153" s="169"/>
      <c r="V153" s="169" t="s">
        <v>349</v>
      </c>
    </row>
    <row r="154" spans="1:24" s="168" customFormat="1" x14ac:dyDescent="0.4">
      <c r="A154" s="175" t="s">
        <v>127</v>
      </c>
      <c r="B154" s="155">
        <v>78.540000000000006</v>
      </c>
      <c r="C154" s="170"/>
      <c r="D154" s="171">
        <f t="shared" si="110"/>
        <v>0.79</v>
      </c>
      <c r="E154" s="171">
        <f t="shared" si="111"/>
        <v>79.330000000000013</v>
      </c>
      <c r="F154" s="171">
        <v>10.8</v>
      </c>
      <c r="G154" s="172">
        <f t="shared" si="104"/>
        <v>90.13000000000001</v>
      </c>
      <c r="H154" s="173">
        <f t="shared" si="105"/>
        <v>2.7039</v>
      </c>
      <c r="I154" s="173">
        <f t="shared" si="106"/>
        <v>92.833900000000014</v>
      </c>
      <c r="J154" s="172"/>
      <c r="K154" s="174">
        <f t="shared" si="107"/>
        <v>92.833900000000014</v>
      </c>
      <c r="L154" s="175"/>
      <c r="M154" s="172">
        <f t="shared" si="101"/>
        <v>0.93</v>
      </c>
      <c r="N154" s="172">
        <f t="shared" si="102"/>
        <v>93.763900000000021</v>
      </c>
      <c r="O154" s="176">
        <f t="shared" si="103"/>
        <v>5.6258340000000011</v>
      </c>
      <c r="P154" s="171">
        <f t="shared" si="108"/>
        <v>99.389734000000018</v>
      </c>
      <c r="Q154" s="156">
        <v>0</v>
      </c>
      <c r="R154" s="172">
        <f t="shared" si="109"/>
        <v>99.389734000000018</v>
      </c>
      <c r="S154" s="174">
        <f t="shared" si="112"/>
        <v>9.9389734000000018</v>
      </c>
      <c r="T154" s="168" t="s">
        <v>346</v>
      </c>
      <c r="U154" s="169"/>
      <c r="V154" s="169" t="s">
        <v>349</v>
      </c>
    </row>
    <row r="155" spans="1:24" s="168" customFormat="1" x14ac:dyDescent="0.4">
      <c r="A155" s="175" t="s">
        <v>128</v>
      </c>
      <c r="B155" s="155">
        <v>78.540000000000006</v>
      </c>
      <c r="C155" s="170"/>
      <c r="D155" s="171">
        <f t="shared" si="110"/>
        <v>0.79</v>
      </c>
      <c r="E155" s="171">
        <f t="shared" si="111"/>
        <v>79.330000000000013</v>
      </c>
      <c r="F155" s="171">
        <v>10.8</v>
      </c>
      <c r="G155" s="172">
        <f t="shared" si="104"/>
        <v>90.13000000000001</v>
      </c>
      <c r="H155" s="173">
        <f t="shared" si="105"/>
        <v>2.7039</v>
      </c>
      <c r="I155" s="173">
        <f t="shared" si="106"/>
        <v>92.833900000000014</v>
      </c>
      <c r="J155" s="172"/>
      <c r="K155" s="174">
        <f t="shared" si="107"/>
        <v>92.833900000000014</v>
      </c>
      <c r="L155" s="175"/>
      <c r="M155" s="172">
        <f t="shared" si="101"/>
        <v>0.93</v>
      </c>
      <c r="N155" s="172">
        <f t="shared" si="102"/>
        <v>93.763900000000021</v>
      </c>
      <c r="O155" s="176">
        <f t="shared" si="103"/>
        <v>5.6258340000000011</v>
      </c>
      <c r="P155" s="171">
        <f t="shared" si="108"/>
        <v>99.389734000000018</v>
      </c>
      <c r="Q155" s="156">
        <v>0</v>
      </c>
      <c r="R155" s="172">
        <f t="shared" si="109"/>
        <v>99.389734000000018</v>
      </c>
      <c r="S155" s="174">
        <f t="shared" si="112"/>
        <v>9.9389734000000018</v>
      </c>
      <c r="T155" s="168" t="s">
        <v>346</v>
      </c>
      <c r="U155" s="169"/>
      <c r="V155" s="169" t="s">
        <v>349</v>
      </c>
    </row>
    <row r="156" spans="1:24" s="47" customFormat="1" ht="18.45" x14ac:dyDescent="0.5">
      <c r="A156" s="204" t="s">
        <v>312</v>
      </c>
      <c r="B156" s="205"/>
      <c r="C156" s="205"/>
      <c r="D156" s="205"/>
      <c r="E156" s="205"/>
      <c r="F156" s="205"/>
      <c r="G156" s="205"/>
      <c r="H156" s="205"/>
      <c r="I156" s="205"/>
      <c r="J156" s="205"/>
      <c r="K156" s="205"/>
      <c r="L156" s="205"/>
      <c r="M156" s="205"/>
      <c r="N156" s="205"/>
      <c r="O156" s="205"/>
      <c r="P156" s="205"/>
      <c r="Q156" s="205"/>
      <c r="R156" s="205"/>
      <c r="S156" s="206"/>
      <c r="U156" s="17"/>
      <c r="V156" s="17"/>
    </row>
    <row r="157" spans="1:24" s="47" customFormat="1" x14ac:dyDescent="0.4">
      <c r="A157" s="177" t="s">
        <v>315</v>
      </c>
      <c r="B157" s="158">
        <v>118.9</v>
      </c>
      <c r="C157" s="178"/>
      <c r="D157" s="179">
        <f t="shared" ref="D157" si="113">ROUNDUP(((B157-C157)*$D$4),2)</f>
        <v>1.19</v>
      </c>
      <c r="E157" s="179">
        <f t="shared" ref="E157" si="114">(B157-C157)+D157</f>
        <v>120.09</v>
      </c>
      <c r="F157" s="179">
        <v>10.8</v>
      </c>
      <c r="G157" s="180">
        <f t="shared" ref="G157" si="115">E157+$F$4</f>
        <v>130.89000000000001</v>
      </c>
      <c r="H157" s="181">
        <f t="shared" ref="H157" si="116">G157*$H$4</f>
        <v>3.9267000000000003</v>
      </c>
      <c r="I157" s="181">
        <f t="shared" ref="I157" si="117">G157+H157</f>
        <v>134.81670000000003</v>
      </c>
      <c r="J157" s="180"/>
      <c r="K157" s="153">
        <f t="shared" ref="K157" si="118">I157-J157</f>
        <v>134.81670000000003</v>
      </c>
      <c r="L157" s="180"/>
      <c r="M157" s="180">
        <f t="shared" ref="M157" si="119">ROUNDUP((K157*$M$4),2)</f>
        <v>1.35</v>
      </c>
      <c r="N157" s="180">
        <f t="shared" ref="N157" si="120">(K157-L157)+M157</f>
        <v>136.16670000000002</v>
      </c>
      <c r="O157" s="182">
        <f t="shared" ref="O157" si="121">(K157-L157+M157)*$O$4</f>
        <v>8.1700020000000002</v>
      </c>
      <c r="P157" s="179">
        <f t="shared" ref="P157" si="122">N157+O157</f>
        <v>144.33670200000003</v>
      </c>
      <c r="Q157" s="154">
        <v>0</v>
      </c>
      <c r="R157" s="180">
        <f t="shared" ref="R157" si="123">P157-Q157</f>
        <v>144.33670200000003</v>
      </c>
      <c r="S157" s="153">
        <f t="shared" ref="S157" si="124">R157/10</f>
        <v>14.433670200000003</v>
      </c>
      <c r="T157" s="47" t="s">
        <v>313</v>
      </c>
      <c r="U157" s="17"/>
      <c r="V157" s="17"/>
    </row>
    <row r="158" spans="1:24" s="47" customFormat="1" x14ac:dyDescent="0.4">
      <c r="A158" s="177"/>
      <c r="B158" s="157"/>
      <c r="C158" s="178"/>
      <c r="D158" s="179"/>
      <c r="E158" s="179"/>
      <c r="F158" s="179"/>
      <c r="G158" s="180"/>
      <c r="H158" s="181"/>
      <c r="I158" s="181"/>
      <c r="J158" s="180"/>
      <c r="K158" s="153"/>
      <c r="L158" s="180"/>
      <c r="M158" s="180"/>
      <c r="N158" s="180"/>
      <c r="O158" s="182"/>
      <c r="P158" s="179"/>
      <c r="Q158" s="154"/>
      <c r="R158" s="180"/>
      <c r="S158" s="153"/>
      <c r="U158" s="17"/>
      <c r="V158" s="17"/>
    </row>
    <row r="159" spans="1:24" s="47" customFormat="1" x14ac:dyDescent="0.4">
      <c r="A159" s="177" t="s">
        <v>63</v>
      </c>
      <c r="B159" s="159">
        <v>83.4</v>
      </c>
      <c r="C159" s="178"/>
      <c r="D159" s="179">
        <f t="shared" ref="D159:D163" si="125">ROUNDUP(((B159-C159)*$D$4),2)</f>
        <v>0.84</v>
      </c>
      <c r="E159" s="179">
        <f t="shared" ref="E159:E163" si="126">(B159-C159)+D159</f>
        <v>84.240000000000009</v>
      </c>
      <c r="F159" s="179">
        <v>10.8</v>
      </c>
      <c r="G159" s="180">
        <f t="shared" ref="G159:G163" si="127">E159+$F$4</f>
        <v>95.04</v>
      </c>
      <c r="H159" s="181">
        <f t="shared" ref="H159:H163" si="128">G159*$H$4</f>
        <v>2.8512</v>
      </c>
      <c r="I159" s="181">
        <f t="shared" ref="I159:I163" si="129">G159+H159</f>
        <v>97.891200000000012</v>
      </c>
      <c r="J159" s="180"/>
      <c r="K159" s="153">
        <f t="shared" ref="K159:K163" si="130">I159-J159</f>
        <v>97.891200000000012</v>
      </c>
      <c r="L159" s="180"/>
      <c r="M159" s="180">
        <f t="shared" ref="M159:M189" si="131">ROUNDUP((K159*$M$4),2)</f>
        <v>0.98</v>
      </c>
      <c r="N159" s="180">
        <f t="shared" ref="N159:N189" si="132">(K159-L159)+M159</f>
        <v>98.871200000000016</v>
      </c>
      <c r="O159" s="182">
        <f t="shared" ref="O159:O189" si="133">(K159-L159+M159)*$O$4</f>
        <v>5.9322720000000011</v>
      </c>
      <c r="P159" s="179">
        <f t="shared" ref="P159:P189" si="134">N159+O159</f>
        <v>104.80347200000001</v>
      </c>
      <c r="Q159" s="160">
        <v>20.16</v>
      </c>
      <c r="R159" s="180">
        <f t="shared" ref="R159:R189" si="135">P159-Q159</f>
        <v>84.643472000000017</v>
      </c>
      <c r="S159" s="153">
        <f t="shared" ref="S159:S189" si="136">R159/10</f>
        <v>8.4643472000000024</v>
      </c>
      <c r="T159" s="47" t="s">
        <v>313</v>
      </c>
      <c r="U159" s="17"/>
      <c r="V159" s="17"/>
      <c r="X159" s="183"/>
    </row>
    <row r="160" spans="1:24" s="47" customFormat="1" x14ac:dyDescent="0.4">
      <c r="A160" s="177" t="s">
        <v>316</v>
      </c>
      <c r="B160" s="159">
        <v>83.4</v>
      </c>
      <c r="C160" s="178"/>
      <c r="D160" s="179">
        <f t="shared" si="125"/>
        <v>0.84</v>
      </c>
      <c r="E160" s="179">
        <f t="shared" si="126"/>
        <v>84.240000000000009</v>
      </c>
      <c r="F160" s="179">
        <v>10.8</v>
      </c>
      <c r="G160" s="180">
        <f t="shared" si="127"/>
        <v>95.04</v>
      </c>
      <c r="H160" s="181">
        <f t="shared" si="128"/>
        <v>2.8512</v>
      </c>
      <c r="I160" s="181">
        <f t="shared" si="129"/>
        <v>97.891200000000012</v>
      </c>
      <c r="J160" s="180"/>
      <c r="K160" s="153">
        <f t="shared" si="130"/>
        <v>97.891200000000012</v>
      </c>
      <c r="L160" s="180"/>
      <c r="M160" s="180">
        <f t="shared" si="131"/>
        <v>0.98</v>
      </c>
      <c r="N160" s="180">
        <f t="shared" si="132"/>
        <v>98.871200000000016</v>
      </c>
      <c r="O160" s="182">
        <f t="shared" si="133"/>
        <v>5.9322720000000011</v>
      </c>
      <c r="P160" s="179">
        <f t="shared" si="134"/>
        <v>104.80347200000001</v>
      </c>
      <c r="Q160" s="160">
        <v>20.16</v>
      </c>
      <c r="R160" s="180">
        <f t="shared" si="135"/>
        <v>84.643472000000017</v>
      </c>
      <c r="S160" s="153">
        <f t="shared" si="136"/>
        <v>8.4643472000000024</v>
      </c>
      <c r="T160" s="47" t="s">
        <v>313</v>
      </c>
      <c r="U160" s="17"/>
      <c r="V160" s="17"/>
    </row>
    <row r="161" spans="1:24" s="47" customFormat="1" x14ac:dyDescent="0.4">
      <c r="A161" s="177" t="s">
        <v>317</v>
      </c>
      <c r="B161" s="159">
        <v>83.4</v>
      </c>
      <c r="C161" s="178"/>
      <c r="D161" s="179">
        <f t="shared" si="125"/>
        <v>0.84</v>
      </c>
      <c r="E161" s="179">
        <f t="shared" si="126"/>
        <v>84.240000000000009</v>
      </c>
      <c r="F161" s="179">
        <v>10.8</v>
      </c>
      <c r="G161" s="180">
        <f t="shared" si="127"/>
        <v>95.04</v>
      </c>
      <c r="H161" s="181">
        <f t="shared" si="128"/>
        <v>2.8512</v>
      </c>
      <c r="I161" s="181">
        <f t="shared" si="129"/>
        <v>97.891200000000012</v>
      </c>
      <c r="J161" s="180"/>
      <c r="K161" s="153">
        <f t="shared" si="130"/>
        <v>97.891200000000012</v>
      </c>
      <c r="L161" s="180"/>
      <c r="M161" s="180">
        <f t="shared" si="131"/>
        <v>0.98</v>
      </c>
      <c r="N161" s="180">
        <f t="shared" si="132"/>
        <v>98.871200000000016</v>
      </c>
      <c r="O161" s="182">
        <f t="shared" si="133"/>
        <v>5.9322720000000011</v>
      </c>
      <c r="P161" s="179">
        <f t="shared" si="134"/>
        <v>104.80347200000001</v>
      </c>
      <c r="Q161" s="160">
        <v>20.16</v>
      </c>
      <c r="R161" s="180">
        <f t="shared" si="135"/>
        <v>84.643472000000017</v>
      </c>
      <c r="S161" s="153">
        <f t="shared" si="136"/>
        <v>8.4643472000000024</v>
      </c>
      <c r="T161" s="47" t="s">
        <v>313</v>
      </c>
      <c r="U161" s="17"/>
      <c r="V161" s="17"/>
      <c r="X161" s="183"/>
    </row>
    <row r="162" spans="1:24" s="47" customFormat="1" x14ac:dyDescent="0.4">
      <c r="A162" s="177" t="s">
        <v>318</v>
      </c>
      <c r="B162" s="159">
        <v>83.4</v>
      </c>
      <c r="C162" s="178"/>
      <c r="D162" s="179">
        <f t="shared" si="125"/>
        <v>0.84</v>
      </c>
      <c r="E162" s="179">
        <f t="shared" si="126"/>
        <v>84.240000000000009</v>
      </c>
      <c r="F162" s="179">
        <v>10.8</v>
      </c>
      <c r="G162" s="180">
        <f t="shared" si="127"/>
        <v>95.04</v>
      </c>
      <c r="H162" s="181">
        <f t="shared" si="128"/>
        <v>2.8512</v>
      </c>
      <c r="I162" s="181">
        <f t="shared" si="129"/>
        <v>97.891200000000012</v>
      </c>
      <c r="J162" s="180"/>
      <c r="K162" s="153">
        <f t="shared" si="130"/>
        <v>97.891200000000012</v>
      </c>
      <c r="L162" s="180"/>
      <c r="M162" s="180">
        <f t="shared" si="131"/>
        <v>0.98</v>
      </c>
      <c r="N162" s="180">
        <f t="shared" si="132"/>
        <v>98.871200000000016</v>
      </c>
      <c r="O162" s="182">
        <f t="shared" si="133"/>
        <v>5.9322720000000011</v>
      </c>
      <c r="P162" s="179">
        <f t="shared" si="134"/>
        <v>104.80347200000001</v>
      </c>
      <c r="Q162" s="160">
        <v>20.16</v>
      </c>
      <c r="R162" s="180">
        <f t="shared" si="135"/>
        <v>84.643472000000017</v>
      </c>
      <c r="S162" s="153">
        <f t="shared" si="136"/>
        <v>8.4643472000000024</v>
      </c>
      <c r="T162" s="47" t="s">
        <v>313</v>
      </c>
      <c r="U162" s="17"/>
      <c r="V162" s="17"/>
    </row>
    <row r="163" spans="1:24" s="47" customFormat="1" x14ac:dyDescent="0.4">
      <c r="A163" s="177" t="s">
        <v>319</v>
      </c>
      <c r="B163" s="159">
        <v>83.4</v>
      </c>
      <c r="C163" s="178"/>
      <c r="D163" s="179">
        <f t="shared" si="125"/>
        <v>0.84</v>
      </c>
      <c r="E163" s="179">
        <f t="shared" si="126"/>
        <v>84.240000000000009</v>
      </c>
      <c r="F163" s="179">
        <v>10.8</v>
      </c>
      <c r="G163" s="180">
        <f t="shared" si="127"/>
        <v>95.04</v>
      </c>
      <c r="H163" s="181">
        <f t="shared" si="128"/>
        <v>2.8512</v>
      </c>
      <c r="I163" s="181">
        <f t="shared" si="129"/>
        <v>97.891200000000012</v>
      </c>
      <c r="J163" s="180"/>
      <c r="K163" s="153">
        <f t="shared" si="130"/>
        <v>97.891200000000012</v>
      </c>
      <c r="L163" s="180"/>
      <c r="M163" s="180">
        <f t="shared" si="131"/>
        <v>0.98</v>
      </c>
      <c r="N163" s="180">
        <f t="shared" si="132"/>
        <v>98.871200000000016</v>
      </c>
      <c r="O163" s="182">
        <f t="shared" si="133"/>
        <v>5.9322720000000011</v>
      </c>
      <c r="P163" s="179">
        <f t="shared" si="134"/>
        <v>104.80347200000001</v>
      </c>
      <c r="Q163" s="160">
        <v>20.16</v>
      </c>
      <c r="R163" s="180">
        <f t="shared" si="135"/>
        <v>84.643472000000017</v>
      </c>
      <c r="S163" s="153">
        <f t="shared" si="136"/>
        <v>8.4643472000000024</v>
      </c>
      <c r="T163" s="47" t="s">
        <v>313</v>
      </c>
      <c r="U163" s="17"/>
      <c r="V163" s="17"/>
      <c r="X163" s="184"/>
    </row>
    <row r="164" spans="1:24" s="47" customFormat="1" x14ac:dyDescent="0.4">
      <c r="A164" s="177" t="s">
        <v>320</v>
      </c>
      <c r="B164" s="159">
        <v>83.4</v>
      </c>
      <c r="C164" s="178"/>
      <c r="D164" s="179">
        <v>0.84</v>
      </c>
      <c r="E164" s="179">
        <v>84.24</v>
      </c>
      <c r="F164" s="179">
        <v>10.8</v>
      </c>
      <c r="G164" s="180">
        <v>95.04</v>
      </c>
      <c r="H164" s="181">
        <v>2.85</v>
      </c>
      <c r="I164" s="181">
        <v>97.89</v>
      </c>
      <c r="J164" s="180"/>
      <c r="K164" s="153">
        <v>97.89</v>
      </c>
      <c r="L164" s="180"/>
      <c r="M164" s="180">
        <f t="shared" si="131"/>
        <v>0.98</v>
      </c>
      <c r="N164" s="180">
        <f t="shared" si="132"/>
        <v>98.87</v>
      </c>
      <c r="O164" s="182">
        <f t="shared" si="133"/>
        <v>5.9321999999999999</v>
      </c>
      <c r="P164" s="179">
        <f t="shared" si="134"/>
        <v>104.8022</v>
      </c>
      <c r="Q164" s="160">
        <v>20.16</v>
      </c>
      <c r="R164" s="180">
        <f t="shared" si="135"/>
        <v>84.642200000000003</v>
      </c>
      <c r="S164" s="153">
        <f t="shared" si="136"/>
        <v>8.464220000000001</v>
      </c>
      <c r="T164" s="47" t="s">
        <v>313</v>
      </c>
      <c r="U164" s="17"/>
      <c r="V164" s="17"/>
    </row>
    <row r="165" spans="1:24" s="47" customFormat="1" x14ac:dyDescent="0.4">
      <c r="A165" s="177" t="s">
        <v>321</v>
      </c>
      <c r="B165" s="159">
        <v>83.4</v>
      </c>
      <c r="C165" s="178"/>
      <c r="D165" s="179">
        <f t="shared" ref="D165:D176" si="137">ROUNDUP(((B165-C165)*$D$4),2)</f>
        <v>0.84</v>
      </c>
      <c r="E165" s="179">
        <f t="shared" ref="E165:E176" si="138">(B165-C165)+D165</f>
        <v>84.240000000000009</v>
      </c>
      <c r="F165" s="179">
        <v>10.8</v>
      </c>
      <c r="G165" s="180">
        <f t="shared" ref="G165:G176" si="139">E165+$F$4</f>
        <v>95.04</v>
      </c>
      <c r="H165" s="181">
        <f t="shared" ref="H165:H176" si="140">G165*$H$4</f>
        <v>2.8512</v>
      </c>
      <c r="I165" s="181">
        <f t="shared" ref="I165:I176" si="141">G165+H165</f>
        <v>97.891200000000012</v>
      </c>
      <c r="J165" s="180"/>
      <c r="K165" s="153">
        <f t="shared" ref="K165:K176" si="142">I165-J165</f>
        <v>97.891200000000012</v>
      </c>
      <c r="L165" s="180"/>
      <c r="M165" s="180">
        <f t="shared" si="131"/>
        <v>0.98</v>
      </c>
      <c r="N165" s="180">
        <f t="shared" si="132"/>
        <v>98.871200000000016</v>
      </c>
      <c r="O165" s="182">
        <f t="shared" si="133"/>
        <v>5.9322720000000011</v>
      </c>
      <c r="P165" s="179">
        <f t="shared" si="134"/>
        <v>104.80347200000001</v>
      </c>
      <c r="Q165" s="160">
        <v>15.66</v>
      </c>
      <c r="R165" s="180">
        <f t="shared" si="135"/>
        <v>89.143472000000017</v>
      </c>
      <c r="S165" s="153">
        <f t="shared" si="136"/>
        <v>8.9143472000000017</v>
      </c>
      <c r="T165" s="47" t="s">
        <v>313</v>
      </c>
      <c r="U165" s="17"/>
      <c r="V165" s="17"/>
      <c r="X165" s="183"/>
    </row>
    <row r="166" spans="1:24" s="47" customFormat="1" x14ac:dyDescent="0.4">
      <c r="A166" s="177" t="s">
        <v>322</v>
      </c>
      <c r="B166" s="159">
        <v>83.4</v>
      </c>
      <c r="C166" s="178"/>
      <c r="D166" s="179">
        <f t="shared" si="137"/>
        <v>0.84</v>
      </c>
      <c r="E166" s="179">
        <f t="shared" si="138"/>
        <v>84.240000000000009</v>
      </c>
      <c r="F166" s="179">
        <v>10.8</v>
      </c>
      <c r="G166" s="180">
        <f t="shared" si="139"/>
        <v>95.04</v>
      </c>
      <c r="H166" s="181">
        <f t="shared" si="140"/>
        <v>2.8512</v>
      </c>
      <c r="I166" s="181">
        <f t="shared" si="141"/>
        <v>97.891200000000012</v>
      </c>
      <c r="J166" s="180"/>
      <c r="K166" s="153">
        <f t="shared" si="142"/>
        <v>97.891200000000012</v>
      </c>
      <c r="L166" s="180"/>
      <c r="M166" s="180">
        <f t="shared" si="131"/>
        <v>0.98</v>
      </c>
      <c r="N166" s="180">
        <f t="shared" si="132"/>
        <v>98.871200000000016</v>
      </c>
      <c r="O166" s="182">
        <f t="shared" si="133"/>
        <v>5.9322720000000011</v>
      </c>
      <c r="P166" s="179">
        <f t="shared" si="134"/>
        <v>104.80347200000001</v>
      </c>
      <c r="Q166" s="160">
        <v>15.66</v>
      </c>
      <c r="R166" s="180">
        <f t="shared" si="135"/>
        <v>89.143472000000017</v>
      </c>
      <c r="S166" s="153">
        <f t="shared" si="136"/>
        <v>8.9143472000000017</v>
      </c>
      <c r="T166" s="47" t="s">
        <v>313</v>
      </c>
      <c r="U166" s="17"/>
      <c r="V166" s="17" t="s">
        <v>348</v>
      </c>
      <c r="X166" s="184"/>
    </row>
    <row r="167" spans="1:24" s="47" customFormat="1" x14ac:dyDescent="0.4">
      <c r="A167" s="177" t="s">
        <v>323</v>
      </c>
      <c r="B167" s="159">
        <v>83.4</v>
      </c>
      <c r="C167" s="178"/>
      <c r="D167" s="179">
        <f t="shared" si="137"/>
        <v>0.84</v>
      </c>
      <c r="E167" s="179">
        <f t="shared" si="138"/>
        <v>84.240000000000009</v>
      </c>
      <c r="F167" s="179">
        <v>10.8</v>
      </c>
      <c r="G167" s="180">
        <f t="shared" si="139"/>
        <v>95.04</v>
      </c>
      <c r="H167" s="181">
        <f t="shared" si="140"/>
        <v>2.8512</v>
      </c>
      <c r="I167" s="181">
        <f t="shared" si="141"/>
        <v>97.891200000000012</v>
      </c>
      <c r="J167" s="180"/>
      <c r="K167" s="153">
        <f t="shared" si="142"/>
        <v>97.891200000000012</v>
      </c>
      <c r="L167" s="180"/>
      <c r="M167" s="180">
        <f t="shared" si="131"/>
        <v>0.98</v>
      </c>
      <c r="N167" s="180">
        <f t="shared" si="132"/>
        <v>98.871200000000016</v>
      </c>
      <c r="O167" s="182">
        <f t="shared" si="133"/>
        <v>5.9322720000000011</v>
      </c>
      <c r="P167" s="179">
        <f t="shared" si="134"/>
        <v>104.80347200000001</v>
      </c>
      <c r="Q167" s="160">
        <v>15.66</v>
      </c>
      <c r="R167" s="180">
        <f t="shared" si="135"/>
        <v>89.143472000000017</v>
      </c>
      <c r="S167" s="153">
        <f t="shared" si="136"/>
        <v>8.9143472000000017</v>
      </c>
      <c r="T167" s="47" t="s">
        <v>313</v>
      </c>
      <c r="U167" s="17"/>
      <c r="V167" s="17"/>
    </row>
    <row r="168" spans="1:24" s="47" customFormat="1" x14ac:dyDescent="0.4">
      <c r="A168" s="177" t="s">
        <v>324</v>
      </c>
      <c r="B168" s="159">
        <v>83.4</v>
      </c>
      <c r="C168" s="178"/>
      <c r="D168" s="179">
        <f t="shared" si="137"/>
        <v>0.84</v>
      </c>
      <c r="E168" s="179">
        <f t="shared" si="138"/>
        <v>84.240000000000009</v>
      </c>
      <c r="F168" s="179">
        <v>10.8</v>
      </c>
      <c r="G168" s="180">
        <f t="shared" si="139"/>
        <v>95.04</v>
      </c>
      <c r="H168" s="181">
        <f t="shared" si="140"/>
        <v>2.8512</v>
      </c>
      <c r="I168" s="181">
        <f t="shared" si="141"/>
        <v>97.891200000000012</v>
      </c>
      <c r="J168" s="180"/>
      <c r="K168" s="153">
        <f t="shared" si="142"/>
        <v>97.891200000000012</v>
      </c>
      <c r="L168" s="180"/>
      <c r="M168" s="180">
        <f t="shared" si="131"/>
        <v>0.98</v>
      </c>
      <c r="N168" s="180">
        <f t="shared" si="132"/>
        <v>98.871200000000016</v>
      </c>
      <c r="O168" s="182">
        <f t="shared" si="133"/>
        <v>5.9322720000000011</v>
      </c>
      <c r="P168" s="179">
        <f t="shared" si="134"/>
        <v>104.80347200000001</v>
      </c>
      <c r="Q168" s="160">
        <v>15.66</v>
      </c>
      <c r="R168" s="180">
        <f t="shared" si="135"/>
        <v>89.143472000000017</v>
      </c>
      <c r="S168" s="153">
        <f t="shared" si="136"/>
        <v>8.9143472000000017</v>
      </c>
      <c r="T168" s="47" t="s">
        <v>313</v>
      </c>
      <c r="U168" s="17"/>
      <c r="V168" s="17"/>
      <c r="X168" s="183"/>
    </row>
    <row r="169" spans="1:24" s="47" customFormat="1" x14ac:dyDescent="0.4">
      <c r="A169" s="177" t="s">
        <v>325</v>
      </c>
      <c r="B169" s="159">
        <v>83.4</v>
      </c>
      <c r="C169" s="178"/>
      <c r="D169" s="179">
        <f t="shared" si="137"/>
        <v>0.84</v>
      </c>
      <c r="E169" s="179">
        <f t="shared" si="138"/>
        <v>84.240000000000009</v>
      </c>
      <c r="F169" s="179">
        <v>10.8</v>
      </c>
      <c r="G169" s="180">
        <f t="shared" si="139"/>
        <v>95.04</v>
      </c>
      <c r="H169" s="181">
        <f t="shared" si="140"/>
        <v>2.8512</v>
      </c>
      <c r="I169" s="181">
        <f t="shared" si="141"/>
        <v>97.891200000000012</v>
      </c>
      <c r="J169" s="180"/>
      <c r="K169" s="153">
        <f t="shared" si="142"/>
        <v>97.891200000000012</v>
      </c>
      <c r="L169" s="180"/>
      <c r="M169" s="180">
        <f t="shared" si="131"/>
        <v>0.98</v>
      </c>
      <c r="N169" s="180">
        <f t="shared" si="132"/>
        <v>98.871200000000016</v>
      </c>
      <c r="O169" s="182">
        <f t="shared" si="133"/>
        <v>5.9322720000000011</v>
      </c>
      <c r="P169" s="179">
        <f t="shared" si="134"/>
        <v>104.80347200000001</v>
      </c>
      <c r="Q169" s="160">
        <v>15.66</v>
      </c>
      <c r="R169" s="180">
        <f t="shared" si="135"/>
        <v>89.143472000000017</v>
      </c>
      <c r="S169" s="153">
        <f t="shared" si="136"/>
        <v>8.9143472000000017</v>
      </c>
      <c r="T169" s="47" t="s">
        <v>313</v>
      </c>
      <c r="U169" s="17"/>
      <c r="V169" s="17"/>
      <c r="X169" s="184"/>
    </row>
    <row r="170" spans="1:24" s="47" customFormat="1" x14ac:dyDescent="0.4">
      <c r="A170" s="177" t="s">
        <v>326</v>
      </c>
      <c r="B170" s="159">
        <v>83.4</v>
      </c>
      <c r="C170" s="178"/>
      <c r="D170" s="179">
        <f t="shared" si="137"/>
        <v>0.84</v>
      </c>
      <c r="E170" s="179">
        <f t="shared" si="138"/>
        <v>84.240000000000009</v>
      </c>
      <c r="F170" s="179">
        <v>10.8</v>
      </c>
      <c r="G170" s="180">
        <f t="shared" si="139"/>
        <v>95.04</v>
      </c>
      <c r="H170" s="181">
        <f t="shared" si="140"/>
        <v>2.8512</v>
      </c>
      <c r="I170" s="181">
        <f t="shared" si="141"/>
        <v>97.891200000000012</v>
      </c>
      <c r="J170" s="180"/>
      <c r="K170" s="153">
        <f t="shared" si="142"/>
        <v>97.891200000000012</v>
      </c>
      <c r="L170" s="180"/>
      <c r="M170" s="180">
        <f t="shared" si="131"/>
        <v>0.98</v>
      </c>
      <c r="N170" s="180">
        <f t="shared" si="132"/>
        <v>98.871200000000016</v>
      </c>
      <c r="O170" s="182">
        <f t="shared" si="133"/>
        <v>5.9322720000000011</v>
      </c>
      <c r="P170" s="179">
        <f>N170+O170</f>
        <v>104.80347200000001</v>
      </c>
      <c r="Q170" s="160">
        <v>15.66</v>
      </c>
      <c r="R170" s="180">
        <f>P170-Q170</f>
        <v>89.143472000000017</v>
      </c>
      <c r="S170" s="153">
        <f>R170/10</f>
        <v>8.9143472000000017</v>
      </c>
      <c r="T170" s="47" t="s">
        <v>313</v>
      </c>
      <c r="U170" s="17"/>
      <c r="V170" s="17"/>
      <c r="X170" s="184"/>
    </row>
    <row r="171" spans="1:24" s="47" customFormat="1" x14ac:dyDescent="0.4">
      <c r="A171" s="177" t="s">
        <v>353</v>
      </c>
      <c r="B171" s="159">
        <v>83.4</v>
      </c>
      <c r="C171" s="178"/>
      <c r="D171" s="179">
        <f t="shared" si="137"/>
        <v>0.84</v>
      </c>
      <c r="E171" s="179">
        <f t="shared" si="138"/>
        <v>84.240000000000009</v>
      </c>
      <c r="F171" s="179">
        <v>10.8</v>
      </c>
      <c r="G171" s="180">
        <f t="shared" si="139"/>
        <v>95.04</v>
      </c>
      <c r="H171" s="181">
        <f t="shared" si="140"/>
        <v>2.8512</v>
      </c>
      <c r="I171" s="181">
        <f t="shared" si="141"/>
        <v>97.891200000000012</v>
      </c>
      <c r="J171" s="180"/>
      <c r="K171" s="153">
        <f t="shared" si="142"/>
        <v>97.891200000000012</v>
      </c>
      <c r="L171" s="180"/>
      <c r="M171" s="180">
        <f t="shared" si="131"/>
        <v>0.98</v>
      </c>
      <c r="N171" s="180">
        <f t="shared" si="132"/>
        <v>98.871200000000016</v>
      </c>
      <c r="O171" s="182">
        <f t="shared" si="133"/>
        <v>5.9322720000000011</v>
      </c>
      <c r="P171" s="179">
        <f>N171+O171</f>
        <v>104.80347200000001</v>
      </c>
      <c r="Q171" s="160">
        <v>15.66</v>
      </c>
      <c r="R171" s="180">
        <f>P171-Q171</f>
        <v>89.143472000000017</v>
      </c>
      <c r="S171" s="153">
        <f>R171/10</f>
        <v>8.9143472000000017</v>
      </c>
      <c r="T171" s="47" t="s">
        <v>313</v>
      </c>
      <c r="U171" s="17"/>
      <c r="V171" s="17"/>
      <c r="X171" s="184"/>
    </row>
    <row r="172" spans="1:24" s="47" customFormat="1" x14ac:dyDescent="0.4">
      <c r="A172" s="177" t="s">
        <v>354</v>
      </c>
      <c r="B172" s="159">
        <v>83.4</v>
      </c>
      <c r="C172" s="178"/>
      <c r="D172" s="179">
        <f t="shared" si="137"/>
        <v>0.84</v>
      </c>
      <c r="E172" s="179">
        <f t="shared" si="138"/>
        <v>84.240000000000009</v>
      </c>
      <c r="F172" s="179">
        <v>10.8</v>
      </c>
      <c r="G172" s="180">
        <f t="shared" si="139"/>
        <v>95.04</v>
      </c>
      <c r="H172" s="181">
        <f t="shared" si="140"/>
        <v>2.8512</v>
      </c>
      <c r="I172" s="181">
        <f t="shared" si="141"/>
        <v>97.891200000000012</v>
      </c>
      <c r="J172" s="180"/>
      <c r="K172" s="153">
        <f t="shared" si="142"/>
        <v>97.891200000000012</v>
      </c>
      <c r="L172" s="180"/>
      <c r="M172" s="180">
        <f t="shared" si="131"/>
        <v>0.98</v>
      </c>
      <c r="N172" s="180">
        <f t="shared" si="132"/>
        <v>98.871200000000016</v>
      </c>
      <c r="O172" s="182">
        <f t="shared" si="133"/>
        <v>5.9322720000000011</v>
      </c>
      <c r="P172" s="179">
        <f>N172+O172</f>
        <v>104.80347200000001</v>
      </c>
      <c r="Q172" s="160">
        <v>20.16</v>
      </c>
      <c r="R172" s="180">
        <f>P172-Q172</f>
        <v>84.643472000000017</v>
      </c>
      <c r="S172" s="153">
        <f>R172/10</f>
        <v>8.4643472000000024</v>
      </c>
      <c r="U172" s="17"/>
      <c r="V172" s="17"/>
      <c r="X172" s="184"/>
    </row>
    <row r="173" spans="1:24" s="47" customFormat="1" x14ac:dyDescent="0.4">
      <c r="A173" s="177" t="s">
        <v>327</v>
      </c>
      <c r="B173" s="159">
        <v>83.4</v>
      </c>
      <c r="C173" s="178"/>
      <c r="D173" s="179">
        <f t="shared" si="137"/>
        <v>0.84</v>
      </c>
      <c r="E173" s="179">
        <f t="shared" si="138"/>
        <v>84.240000000000009</v>
      </c>
      <c r="F173" s="179">
        <v>10.8</v>
      </c>
      <c r="G173" s="180">
        <f t="shared" si="139"/>
        <v>95.04</v>
      </c>
      <c r="H173" s="181">
        <f t="shared" si="140"/>
        <v>2.8512</v>
      </c>
      <c r="I173" s="181">
        <f t="shared" si="141"/>
        <v>97.891200000000012</v>
      </c>
      <c r="J173" s="180"/>
      <c r="K173" s="153">
        <f t="shared" si="142"/>
        <v>97.891200000000012</v>
      </c>
      <c r="L173" s="180"/>
      <c r="M173" s="180">
        <f t="shared" si="131"/>
        <v>0.98</v>
      </c>
      <c r="N173" s="180">
        <f t="shared" si="132"/>
        <v>98.871200000000016</v>
      </c>
      <c r="O173" s="182">
        <f t="shared" si="133"/>
        <v>5.9322720000000011</v>
      </c>
      <c r="P173" s="179">
        <f t="shared" ref="P173:P174" si="143">N173+O173</f>
        <v>104.80347200000001</v>
      </c>
      <c r="Q173" s="160">
        <v>20.16</v>
      </c>
      <c r="R173" s="180">
        <f t="shared" ref="R173:R174" si="144">P173-Q173</f>
        <v>84.643472000000017</v>
      </c>
      <c r="S173" s="153">
        <f t="shared" ref="S173:S174" si="145">R173/10</f>
        <v>8.4643472000000024</v>
      </c>
      <c r="U173" s="17"/>
      <c r="V173" s="17"/>
      <c r="X173" s="184"/>
    </row>
    <row r="174" spans="1:24" s="47" customFormat="1" x14ac:dyDescent="0.4">
      <c r="A174" s="177" t="s">
        <v>355</v>
      </c>
      <c r="B174" s="159">
        <v>83.4</v>
      </c>
      <c r="C174" s="178"/>
      <c r="D174" s="179">
        <f t="shared" si="137"/>
        <v>0.84</v>
      </c>
      <c r="E174" s="179">
        <f t="shared" si="138"/>
        <v>84.240000000000009</v>
      </c>
      <c r="F174" s="179">
        <v>10.8</v>
      </c>
      <c r="G174" s="180">
        <f t="shared" si="139"/>
        <v>95.04</v>
      </c>
      <c r="H174" s="181">
        <f t="shared" si="140"/>
        <v>2.8512</v>
      </c>
      <c r="I174" s="181">
        <f t="shared" si="141"/>
        <v>97.891200000000012</v>
      </c>
      <c r="J174" s="180"/>
      <c r="K174" s="153">
        <f t="shared" si="142"/>
        <v>97.891200000000012</v>
      </c>
      <c r="L174" s="180"/>
      <c r="M174" s="180">
        <f t="shared" si="131"/>
        <v>0.98</v>
      </c>
      <c r="N174" s="180">
        <f t="shared" si="132"/>
        <v>98.871200000000016</v>
      </c>
      <c r="O174" s="182">
        <f t="shared" si="133"/>
        <v>5.9322720000000011</v>
      </c>
      <c r="P174" s="179">
        <f t="shared" si="143"/>
        <v>104.80347200000001</v>
      </c>
      <c r="Q174" s="160">
        <v>20.16</v>
      </c>
      <c r="R174" s="180">
        <f t="shared" si="144"/>
        <v>84.643472000000017</v>
      </c>
      <c r="S174" s="153">
        <f t="shared" si="145"/>
        <v>8.4643472000000024</v>
      </c>
      <c r="T174" s="47" t="s">
        <v>313</v>
      </c>
      <c r="U174" s="17"/>
      <c r="V174" s="17"/>
      <c r="X174" s="184"/>
    </row>
    <row r="175" spans="1:24" s="47" customFormat="1" x14ac:dyDescent="0.4">
      <c r="A175" s="177" t="s">
        <v>340</v>
      </c>
      <c r="B175" s="159">
        <v>83.4</v>
      </c>
      <c r="C175" s="178"/>
      <c r="D175" s="179">
        <f t="shared" si="137"/>
        <v>0.84</v>
      </c>
      <c r="E175" s="179">
        <f t="shared" si="138"/>
        <v>84.240000000000009</v>
      </c>
      <c r="F175" s="179">
        <v>10.8</v>
      </c>
      <c r="G175" s="180">
        <f t="shared" si="139"/>
        <v>95.04</v>
      </c>
      <c r="H175" s="181">
        <f t="shared" si="140"/>
        <v>2.8512</v>
      </c>
      <c r="I175" s="181">
        <f t="shared" si="141"/>
        <v>97.891200000000012</v>
      </c>
      <c r="J175" s="180"/>
      <c r="K175" s="153">
        <f t="shared" si="142"/>
        <v>97.891200000000012</v>
      </c>
      <c r="L175" s="180"/>
      <c r="M175" s="180">
        <f t="shared" si="131"/>
        <v>0.98</v>
      </c>
      <c r="N175" s="180">
        <f t="shared" si="132"/>
        <v>98.871200000000016</v>
      </c>
      <c r="O175" s="182">
        <f t="shared" si="133"/>
        <v>5.9322720000000011</v>
      </c>
      <c r="P175" s="179">
        <f t="shared" si="134"/>
        <v>104.80347200000001</v>
      </c>
      <c r="Q175" s="160">
        <v>20.16</v>
      </c>
      <c r="R175" s="180">
        <f t="shared" si="135"/>
        <v>84.643472000000017</v>
      </c>
      <c r="S175" s="153">
        <f t="shared" si="136"/>
        <v>8.4643472000000024</v>
      </c>
      <c r="T175" s="47" t="s">
        <v>313</v>
      </c>
      <c r="U175" s="17"/>
      <c r="V175" s="17"/>
      <c r="X175" s="184"/>
    </row>
    <row r="176" spans="1:24" s="47" customFormat="1" x14ac:dyDescent="0.4">
      <c r="A176" s="177" t="s">
        <v>341</v>
      </c>
      <c r="B176" s="159">
        <v>83.4</v>
      </c>
      <c r="C176" s="178"/>
      <c r="D176" s="179">
        <f t="shared" si="137"/>
        <v>0.84</v>
      </c>
      <c r="E176" s="179">
        <f t="shared" si="138"/>
        <v>84.240000000000009</v>
      </c>
      <c r="F176" s="179">
        <v>10.8</v>
      </c>
      <c r="G176" s="180">
        <f t="shared" si="139"/>
        <v>95.04</v>
      </c>
      <c r="H176" s="181">
        <f t="shared" si="140"/>
        <v>2.8512</v>
      </c>
      <c r="I176" s="181">
        <f t="shared" si="141"/>
        <v>97.891200000000012</v>
      </c>
      <c r="J176" s="180"/>
      <c r="K176" s="153">
        <f t="shared" si="142"/>
        <v>97.891200000000012</v>
      </c>
      <c r="L176" s="180"/>
      <c r="M176" s="180">
        <f t="shared" si="131"/>
        <v>0.98</v>
      </c>
      <c r="N176" s="180">
        <f t="shared" si="132"/>
        <v>98.871200000000016</v>
      </c>
      <c r="O176" s="182">
        <f t="shared" si="133"/>
        <v>5.9322720000000011</v>
      </c>
      <c r="P176" s="179">
        <f t="shared" si="134"/>
        <v>104.80347200000001</v>
      </c>
      <c r="Q176" s="160">
        <v>20.16</v>
      </c>
      <c r="R176" s="180">
        <f t="shared" si="135"/>
        <v>84.643472000000017</v>
      </c>
      <c r="S176" s="153">
        <f t="shared" si="136"/>
        <v>8.4643472000000024</v>
      </c>
      <c r="T176" s="47" t="s">
        <v>313</v>
      </c>
      <c r="U176" s="17"/>
      <c r="V176" s="17"/>
      <c r="X176" s="184"/>
    </row>
    <row r="177" spans="1:22" s="47" customFormat="1" x14ac:dyDescent="0.4">
      <c r="A177" s="177"/>
      <c r="B177" s="157"/>
      <c r="C177" s="178"/>
      <c r="D177" s="179"/>
      <c r="E177" s="179"/>
      <c r="F177" s="179"/>
      <c r="G177" s="180"/>
      <c r="H177" s="181"/>
      <c r="I177" s="181"/>
      <c r="J177" s="180"/>
      <c r="K177" s="153"/>
      <c r="L177" s="180"/>
      <c r="M177" s="180"/>
      <c r="N177" s="180"/>
      <c r="O177" s="182"/>
      <c r="P177" s="179"/>
      <c r="Q177" s="154"/>
      <c r="R177" s="180"/>
      <c r="S177" s="153"/>
      <c r="T177" s="47" t="s">
        <v>313</v>
      </c>
      <c r="U177" s="17"/>
      <c r="V177" s="17" t="s">
        <v>348</v>
      </c>
    </row>
    <row r="178" spans="1:22" s="47" customFormat="1" x14ac:dyDescent="0.4">
      <c r="A178" s="177" t="s">
        <v>328</v>
      </c>
      <c r="B178" s="159">
        <v>95.4</v>
      </c>
      <c r="C178" s="178"/>
      <c r="D178" s="179">
        <f t="shared" ref="D178:D189" si="146">ROUNDUP(((B178-C178)*$D$4),2)</f>
        <v>0.96</v>
      </c>
      <c r="E178" s="179">
        <f t="shared" ref="E178:E189" si="147">(B178-C178)+D178</f>
        <v>96.36</v>
      </c>
      <c r="F178" s="179">
        <v>10.8</v>
      </c>
      <c r="G178" s="180">
        <f t="shared" ref="G178:G189" si="148">E178+$F$4</f>
        <v>107.16</v>
      </c>
      <c r="H178" s="181">
        <f t="shared" ref="H178:H189" si="149">G178*$H$4</f>
        <v>3.2147999999999999</v>
      </c>
      <c r="I178" s="181">
        <f t="shared" ref="I178:I189" si="150">G178+H178</f>
        <v>110.37479999999999</v>
      </c>
      <c r="J178" s="180"/>
      <c r="K178" s="153">
        <f t="shared" ref="K178:K189" si="151">I178-J178</f>
        <v>110.37479999999999</v>
      </c>
      <c r="L178" s="180"/>
      <c r="M178" s="180">
        <f t="shared" si="131"/>
        <v>1.1100000000000001</v>
      </c>
      <c r="N178" s="180">
        <f t="shared" si="132"/>
        <v>111.48479999999999</v>
      </c>
      <c r="O178" s="182">
        <f t="shared" si="133"/>
        <v>6.689087999999999</v>
      </c>
      <c r="P178" s="179">
        <f t="shared" si="134"/>
        <v>118.17388799999999</v>
      </c>
      <c r="Q178" s="154"/>
      <c r="R178" s="180">
        <f t="shared" si="135"/>
        <v>118.17388799999999</v>
      </c>
      <c r="S178" s="153">
        <f t="shared" si="136"/>
        <v>11.8173888</v>
      </c>
      <c r="T178" s="47" t="s">
        <v>313</v>
      </c>
      <c r="U178" s="17"/>
      <c r="V178" s="17"/>
    </row>
    <row r="179" spans="1:22" s="47" customFormat="1" x14ac:dyDescent="0.4">
      <c r="A179" s="177" t="s">
        <v>329</v>
      </c>
      <c r="B179" s="159">
        <v>95.4</v>
      </c>
      <c r="C179" s="178"/>
      <c r="D179" s="179">
        <f t="shared" si="146"/>
        <v>0.96</v>
      </c>
      <c r="E179" s="179">
        <f t="shared" si="147"/>
        <v>96.36</v>
      </c>
      <c r="F179" s="179">
        <v>10.8</v>
      </c>
      <c r="G179" s="180">
        <f t="shared" si="148"/>
        <v>107.16</v>
      </c>
      <c r="H179" s="181">
        <f t="shared" si="149"/>
        <v>3.2147999999999999</v>
      </c>
      <c r="I179" s="181">
        <f t="shared" si="150"/>
        <v>110.37479999999999</v>
      </c>
      <c r="J179" s="180"/>
      <c r="K179" s="153">
        <f t="shared" si="151"/>
        <v>110.37479999999999</v>
      </c>
      <c r="L179" s="180"/>
      <c r="M179" s="180">
        <f t="shared" si="131"/>
        <v>1.1100000000000001</v>
      </c>
      <c r="N179" s="180">
        <f t="shared" si="132"/>
        <v>111.48479999999999</v>
      </c>
      <c r="O179" s="182">
        <f t="shared" si="133"/>
        <v>6.689087999999999</v>
      </c>
      <c r="P179" s="179">
        <f t="shared" si="134"/>
        <v>118.17388799999999</v>
      </c>
      <c r="Q179" s="154"/>
      <c r="R179" s="180">
        <f t="shared" si="135"/>
        <v>118.17388799999999</v>
      </c>
      <c r="S179" s="153">
        <f t="shared" si="136"/>
        <v>11.8173888</v>
      </c>
      <c r="T179" s="47" t="s">
        <v>313</v>
      </c>
      <c r="U179" s="17"/>
      <c r="V179" s="17"/>
    </row>
    <row r="180" spans="1:22" s="47" customFormat="1" x14ac:dyDescent="0.4">
      <c r="A180" s="177" t="s">
        <v>330</v>
      </c>
      <c r="B180" s="159">
        <v>95.4</v>
      </c>
      <c r="C180" s="178"/>
      <c r="D180" s="179">
        <f t="shared" si="146"/>
        <v>0.96</v>
      </c>
      <c r="E180" s="179">
        <f t="shared" si="147"/>
        <v>96.36</v>
      </c>
      <c r="F180" s="179">
        <v>10.8</v>
      </c>
      <c r="G180" s="180">
        <f t="shared" si="148"/>
        <v>107.16</v>
      </c>
      <c r="H180" s="181">
        <f t="shared" si="149"/>
        <v>3.2147999999999999</v>
      </c>
      <c r="I180" s="181">
        <f t="shared" si="150"/>
        <v>110.37479999999999</v>
      </c>
      <c r="J180" s="180"/>
      <c r="K180" s="153">
        <f t="shared" si="151"/>
        <v>110.37479999999999</v>
      </c>
      <c r="L180" s="180"/>
      <c r="M180" s="180">
        <f t="shared" si="131"/>
        <v>1.1100000000000001</v>
      </c>
      <c r="N180" s="180">
        <f t="shared" si="132"/>
        <v>111.48479999999999</v>
      </c>
      <c r="O180" s="182">
        <f t="shared" si="133"/>
        <v>6.689087999999999</v>
      </c>
      <c r="P180" s="179">
        <f t="shared" si="134"/>
        <v>118.17388799999999</v>
      </c>
      <c r="Q180" s="154"/>
      <c r="R180" s="180">
        <f t="shared" si="135"/>
        <v>118.17388799999999</v>
      </c>
      <c r="S180" s="153">
        <f t="shared" si="136"/>
        <v>11.8173888</v>
      </c>
      <c r="T180" s="47" t="s">
        <v>313</v>
      </c>
      <c r="U180" s="17"/>
      <c r="V180" s="17"/>
    </row>
    <row r="181" spans="1:22" s="47" customFormat="1" x14ac:dyDescent="0.4">
      <c r="A181" s="177" t="s">
        <v>331</v>
      </c>
      <c r="B181" s="159">
        <v>95.4</v>
      </c>
      <c r="C181" s="178"/>
      <c r="D181" s="179">
        <f t="shared" si="146"/>
        <v>0.96</v>
      </c>
      <c r="E181" s="179">
        <f t="shared" si="147"/>
        <v>96.36</v>
      </c>
      <c r="F181" s="179">
        <v>10.8</v>
      </c>
      <c r="G181" s="180">
        <f t="shared" si="148"/>
        <v>107.16</v>
      </c>
      <c r="H181" s="181">
        <f t="shared" si="149"/>
        <v>3.2147999999999999</v>
      </c>
      <c r="I181" s="181">
        <f t="shared" si="150"/>
        <v>110.37479999999999</v>
      </c>
      <c r="J181" s="180"/>
      <c r="K181" s="153">
        <f t="shared" si="151"/>
        <v>110.37479999999999</v>
      </c>
      <c r="L181" s="180"/>
      <c r="M181" s="180">
        <f t="shared" si="131"/>
        <v>1.1100000000000001</v>
      </c>
      <c r="N181" s="180">
        <f t="shared" si="132"/>
        <v>111.48479999999999</v>
      </c>
      <c r="O181" s="182">
        <f t="shared" si="133"/>
        <v>6.689087999999999</v>
      </c>
      <c r="P181" s="179">
        <f t="shared" si="134"/>
        <v>118.17388799999999</v>
      </c>
      <c r="Q181" s="154"/>
      <c r="R181" s="180">
        <f t="shared" si="135"/>
        <v>118.17388799999999</v>
      </c>
      <c r="S181" s="153">
        <f t="shared" si="136"/>
        <v>11.8173888</v>
      </c>
      <c r="T181" s="47" t="s">
        <v>313</v>
      </c>
      <c r="U181" s="17"/>
      <c r="V181" s="17"/>
    </row>
    <row r="182" spans="1:22" s="47" customFormat="1" x14ac:dyDescent="0.4">
      <c r="A182" s="177" t="s">
        <v>332</v>
      </c>
      <c r="B182" s="159">
        <v>95.4</v>
      </c>
      <c r="C182" s="178"/>
      <c r="D182" s="179">
        <f t="shared" si="146"/>
        <v>0.96</v>
      </c>
      <c r="E182" s="179">
        <f t="shared" si="147"/>
        <v>96.36</v>
      </c>
      <c r="F182" s="179">
        <v>10.8</v>
      </c>
      <c r="G182" s="180">
        <f t="shared" si="148"/>
        <v>107.16</v>
      </c>
      <c r="H182" s="181">
        <f t="shared" si="149"/>
        <v>3.2147999999999999</v>
      </c>
      <c r="I182" s="181">
        <f t="shared" si="150"/>
        <v>110.37479999999999</v>
      </c>
      <c r="J182" s="180"/>
      <c r="K182" s="153">
        <f t="shared" si="151"/>
        <v>110.37479999999999</v>
      </c>
      <c r="L182" s="180"/>
      <c r="M182" s="180">
        <f t="shared" si="131"/>
        <v>1.1100000000000001</v>
      </c>
      <c r="N182" s="180">
        <f t="shared" si="132"/>
        <v>111.48479999999999</v>
      </c>
      <c r="O182" s="182">
        <f t="shared" si="133"/>
        <v>6.689087999999999</v>
      </c>
      <c r="P182" s="179">
        <f t="shared" si="134"/>
        <v>118.17388799999999</v>
      </c>
      <c r="Q182" s="154"/>
      <c r="R182" s="180">
        <f t="shared" si="135"/>
        <v>118.17388799999999</v>
      </c>
      <c r="S182" s="153">
        <f t="shared" si="136"/>
        <v>11.8173888</v>
      </c>
      <c r="T182" s="47" t="s">
        <v>313</v>
      </c>
      <c r="U182" s="17"/>
      <c r="V182" s="17"/>
    </row>
    <row r="183" spans="1:22" s="47" customFormat="1" x14ac:dyDescent="0.4">
      <c r="A183" s="177" t="s">
        <v>333</v>
      </c>
      <c r="B183" s="159">
        <v>95.4</v>
      </c>
      <c r="C183" s="178"/>
      <c r="D183" s="179">
        <f t="shared" si="146"/>
        <v>0.96</v>
      </c>
      <c r="E183" s="179">
        <f t="shared" si="147"/>
        <v>96.36</v>
      </c>
      <c r="F183" s="179">
        <v>10.8</v>
      </c>
      <c r="G183" s="180">
        <f t="shared" si="148"/>
        <v>107.16</v>
      </c>
      <c r="H183" s="181">
        <f t="shared" si="149"/>
        <v>3.2147999999999999</v>
      </c>
      <c r="I183" s="181">
        <f t="shared" si="150"/>
        <v>110.37479999999999</v>
      </c>
      <c r="J183" s="180"/>
      <c r="K183" s="153">
        <f t="shared" si="151"/>
        <v>110.37479999999999</v>
      </c>
      <c r="L183" s="180"/>
      <c r="M183" s="180">
        <f t="shared" si="131"/>
        <v>1.1100000000000001</v>
      </c>
      <c r="N183" s="180">
        <f t="shared" si="132"/>
        <v>111.48479999999999</v>
      </c>
      <c r="O183" s="182">
        <f t="shared" si="133"/>
        <v>6.689087999999999</v>
      </c>
      <c r="P183" s="179">
        <f t="shared" si="134"/>
        <v>118.17388799999999</v>
      </c>
      <c r="Q183" s="154"/>
      <c r="R183" s="180">
        <f t="shared" si="135"/>
        <v>118.17388799999999</v>
      </c>
      <c r="S183" s="153">
        <f t="shared" si="136"/>
        <v>11.8173888</v>
      </c>
      <c r="T183" s="47" t="s">
        <v>313</v>
      </c>
      <c r="U183" s="17"/>
      <c r="V183" s="17"/>
    </row>
    <row r="184" spans="1:22" s="47" customFormat="1" x14ac:dyDescent="0.4">
      <c r="A184" s="177" t="s">
        <v>334</v>
      </c>
      <c r="B184" s="159">
        <v>95.4</v>
      </c>
      <c r="C184" s="178"/>
      <c r="D184" s="179">
        <f t="shared" si="146"/>
        <v>0.96</v>
      </c>
      <c r="E184" s="179">
        <f t="shared" si="147"/>
        <v>96.36</v>
      </c>
      <c r="F184" s="179">
        <v>10.8</v>
      </c>
      <c r="G184" s="180">
        <f t="shared" si="148"/>
        <v>107.16</v>
      </c>
      <c r="H184" s="181">
        <f t="shared" si="149"/>
        <v>3.2147999999999999</v>
      </c>
      <c r="I184" s="181">
        <f t="shared" si="150"/>
        <v>110.37479999999999</v>
      </c>
      <c r="J184" s="180"/>
      <c r="K184" s="153">
        <f t="shared" si="151"/>
        <v>110.37479999999999</v>
      </c>
      <c r="L184" s="180"/>
      <c r="M184" s="180">
        <f t="shared" si="131"/>
        <v>1.1100000000000001</v>
      </c>
      <c r="N184" s="180">
        <f t="shared" si="132"/>
        <v>111.48479999999999</v>
      </c>
      <c r="O184" s="182">
        <f t="shared" si="133"/>
        <v>6.689087999999999</v>
      </c>
      <c r="P184" s="179">
        <f t="shared" si="134"/>
        <v>118.17388799999999</v>
      </c>
      <c r="Q184" s="154"/>
      <c r="R184" s="180">
        <f t="shared" si="135"/>
        <v>118.17388799999999</v>
      </c>
      <c r="S184" s="153">
        <f t="shared" si="136"/>
        <v>11.8173888</v>
      </c>
      <c r="T184" s="47" t="s">
        <v>313</v>
      </c>
      <c r="U184" s="17"/>
      <c r="V184" s="17"/>
    </row>
    <row r="185" spans="1:22" s="47" customFormat="1" x14ac:dyDescent="0.4">
      <c r="A185" s="177" t="s">
        <v>335</v>
      </c>
      <c r="B185" s="159">
        <v>95.4</v>
      </c>
      <c r="C185" s="178"/>
      <c r="D185" s="179">
        <f t="shared" si="146"/>
        <v>0.96</v>
      </c>
      <c r="E185" s="179">
        <f t="shared" si="147"/>
        <v>96.36</v>
      </c>
      <c r="F185" s="179">
        <v>10.8</v>
      </c>
      <c r="G185" s="180">
        <f t="shared" si="148"/>
        <v>107.16</v>
      </c>
      <c r="H185" s="181">
        <f t="shared" si="149"/>
        <v>3.2147999999999999</v>
      </c>
      <c r="I185" s="181">
        <f t="shared" si="150"/>
        <v>110.37479999999999</v>
      </c>
      <c r="J185" s="180"/>
      <c r="K185" s="153">
        <f t="shared" si="151"/>
        <v>110.37479999999999</v>
      </c>
      <c r="L185" s="180"/>
      <c r="M185" s="180">
        <f t="shared" si="131"/>
        <v>1.1100000000000001</v>
      </c>
      <c r="N185" s="180">
        <f t="shared" si="132"/>
        <v>111.48479999999999</v>
      </c>
      <c r="O185" s="182">
        <f t="shared" si="133"/>
        <v>6.689087999999999</v>
      </c>
      <c r="P185" s="179">
        <f t="shared" si="134"/>
        <v>118.17388799999999</v>
      </c>
      <c r="Q185" s="154"/>
      <c r="R185" s="180">
        <f t="shared" si="135"/>
        <v>118.17388799999999</v>
      </c>
      <c r="S185" s="153">
        <f t="shared" si="136"/>
        <v>11.8173888</v>
      </c>
      <c r="T185" s="47" t="s">
        <v>344</v>
      </c>
      <c r="U185" s="17"/>
      <c r="V185" s="17"/>
    </row>
    <row r="186" spans="1:22" s="47" customFormat="1" x14ac:dyDescent="0.4">
      <c r="A186" s="177" t="s">
        <v>336</v>
      </c>
      <c r="B186" s="159">
        <v>95.4</v>
      </c>
      <c r="C186" s="178"/>
      <c r="D186" s="179">
        <f t="shared" si="146"/>
        <v>0.96</v>
      </c>
      <c r="E186" s="179">
        <f t="shared" si="147"/>
        <v>96.36</v>
      </c>
      <c r="F186" s="179">
        <v>10.8</v>
      </c>
      <c r="G186" s="180">
        <f t="shared" si="148"/>
        <v>107.16</v>
      </c>
      <c r="H186" s="181">
        <f t="shared" si="149"/>
        <v>3.2147999999999999</v>
      </c>
      <c r="I186" s="181">
        <f t="shared" si="150"/>
        <v>110.37479999999999</v>
      </c>
      <c r="J186" s="180"/>
      <c r="K186" s="153">
        <f t="shared" si="151"/>
        <v>110.37479999999999</v>
      </c>
      <c r="L186" s="180"/>
      <c r="M186" s="180">
        <f t="shared" si="131"/>
        <v>1.1100000000000001</v>
      </c>
      <c r="N186" s="180">
        <f t="shared" si="132"/>
        <v>111.48479999999999</v>
      </c>
      <c r="O186" s="182">
        <f t="shared" si="133"/>
        <v>6.689087999999999</v>
      </c>
      <c r="P186" s="179">
        <f t="shared" si="134"/>
        <v>118.17388799999999</v>
      </c>
      <c r="Q186" s="154"/>
      <c r="R186" s="180">
        <f t="shared" si="135"/>
        <v>118.17388799999999</v>
      </c>
      <c r="S186" s="153">
        <f t="shared" si="136"/>
        <v>11.8173888</v>
      </c>
      <c r="T186" s="47" t="s">
        <v>344</v>
      </c>
      <c r="U186" s="17"/>
      <c r="V186" s="17"/>
    </row>
    <row r="187" spans="1:22" s="47" customFormat="1" x14ac:dyDescent="0.4">
      <c r="A187" s="177" t="s">
        <v>337</v>
      </c>
      <c r="B187" s="159">
        <v>95.4</v>
      </c>
      <c r="C187" s="178"/>
      <c r="D187" s="179">
        <f t="shared" si="146"/>
        <v>0.96</v>
      </c>
      <c r="E187" s="179">
        <f t="shared" si="147"/>
        <v>96.36</v>
      </c>
      <c r="F187" s="179">
        <v>10.8</v>
      </c>
      <c r="G187" s="180">
        <f t="shared" si="148"/>
        <v>107.16</v>
      </c>
      <c r="H187" s="181">
        <f t="shared" si="149"/>
        <v>3.2147999999999999</v>
      </c>
      <c r="I187" s="181">
        <f t="shared" si="150"/>
        <v>110.37479999999999</v>
      </c>
      <c r="J187" s="180"/>
      <c r="K187" s="153">
        <f t="shared" si="151"/>
        <v>110.37479999999999</v>
      </c>
      <c r="L187" s="180"/>
      <c r="M187" s="180">
        <f t="shared" si="131"/>
        <v>1.1100000000000001</v>
      </c>
      <c r="N187" s="180">
        <f t="shared" si="132"/>
        <v>111.48479999999999</v>
      </c>
      <c r="O187" s="182">
        <f t="shared" si="133"/>
        <v>6.689087999999999</v>
      </c>
      <c r="P187" s="179">
        <f t="shared" si="134"/>
        <v>118.17388799999999</v>
      </c>
      <c r="Q187" s="154"/>
      <c r="R187" s="180">
        <f t="shared" si="135"/>
        <v>118.17388799999999</v>
      </c>
      <c r="S187" s="153">
        <f t="shared" si="136"/>
        <v>11.8173888</v>
      </c>
      <c r="T187" s="47" t="s">
        <v>344</v>
      </c>
      <c r="U187" s="17"/>
      <c r="V187" s="17"/>
    </row>
    <row r="188" spans="1:22" s="47" customFormat="1" x14ac:dyDescent="0.4">
      <c r="A188" s="177" t="s">
        <v>338</v>
      </c>
      <c r="B188" s="159">
        <v>95.4</v>
      </c>
      <c r="C188" s="178"/>
      <c r="D188" s="179">
        <f t="shared" si="146"/>
        <v>0.96</v>
      </c>
      <c r="E188" s="179">
        <f t="shared" si="147"/>
        <v>96.36</v>
      </c>
      <c r="F188" s="179">
        <v>10.8</v>
      </c>
      <c r="G188" s="180">
        <f t="shared" si="148"/>
        <v>107.16</v>
      </c>
      <c r="H188" s="181">
        <f t="shared" si="149"/>
        <v>3.2147999999999999</v>
      </c>
      <c r="I188" s="181">
        <f t="shared" si="150"/>
        <v>110.37479999999999</v>
      </c>
      <c r="J188" s="180"/>
      <c r="K188" s="153">
        <f t="shared" si="151"/>
        <v>110.37479999999999</v>
      </c>
      <c r="L188" s="180"/>
      <c r="M188" s="180">
        <f t="shared" si="131"/>
        <v>1.1100000000000001</v>
      </c>
      <c r="N188" s="180">
        <f t="shared" si="132"/>
        <v>111.48479999999999</v>
      </c>
      <c r="O188" s="182">
        <f t="shared" si="133"/>
        <v>6.689087999999999</v>
      </c>
      <c r="P188" s="179">
        <f t="shared" si="134"/>
        <v>118.17388799999999</v>
      </c>
      <c r="Q188" s="154"/>
      <c r="R188" s="180">
        <f t="shared" si="135"/>
        <v>118.17388799999999</v>
      </c>
      <c r="S188" s="153">
        <f t="shared" si="136"/>
        <v>11.8173888</v>
      </c>
      <c r="U188" s="17"/>
      <c r="V188" s="17"/>
    </row>
    <row r="189" spans="1:22" s="47" customFormat="1" x14ac:dyDescent="0.4">
      <c r="A189" s="177" t="s">
        <v>339</v>
      </c>
      <c r="B189" s="159">
        <v>95.4</v>
      </c>
      <c r="C189" s="178"/>
      <c r="D189" s="179">
        <f t="shared" si="146"/>
        <v>0.96</v>
      </c>
      <c r="E189" s="179">
        <f t="shared" si="147"/>
        <v>96.36</v>
      </c>
      <c r="F189" s="179">
        <v>10.8</v>
      </c>
      <c r="G189" s="180">
        <f t="shared" si="148"/>
        <v>107.16</v>
      </c>
      <c r="H189" s="181">
        <f t="shared" si="149"/>
        <v>3.2147999999999999</v>
      </c>
      <c r="I189" s="181">
        <f t="shared" si="150"/>
        <v>110.37479999999999</v>
      </c>
      <c r="J189" s="180"/>
      <c r="K189" s="153">
        <f t="shared" si="151"/>
        <v>110.37479999999999</v>
      </c>
      <c r="L189" s="180"/>
      <c r="M189" s="180">
        <f t="shared" si="131"/>
        <v>1.1100000000000001</v>
      </c>
      <c r="N189" s="180">
        <f t="shared" si="132"/>
        <v>111.48479999999999</v>
      </c>
      <c r="O189" s="182">
        <f t="shared" si="133"/>
        <v>6.689087999999999</v>
      </c>
      <c r="P189" s="179">
        <f t="shared" si="134"/>
        <v>118.17388799999999</v>
      </c>
      <c r="Q189" s="154"/>
      <c r="R189" s="180">
        <f t="shared" si="135"/>
        <v>118.17388799999999</v>
      </c>
      <c r="S189" s="153">
        <f t="shared" si="136"/>
        <v>11.8173888</v>
      </c>
      <c r="T189" s="47" t="s">
        <v>313</v>
      </c>
      <c r="U189" s="185"/>
      <c r="V189" s="17"/>
    </row>
    <row r="190" spans="1:22" s="47" customFormat="1" x14ac:dyDescent="0.4">
      <c r="A190" s="177"/>
      <c r="B190" s="157"/>
      <c r="C190" s="178"/>
      <c r="D190" s="179"/>
      <c r="E190" s="179"/>
      <c r="F190" s="179"/>
      <c r="G190" s="180"/>
      <c r="H190" s="181"/>
      <c r="I190" s="181"/>
      <c r="J190" s="180"/>
      <c r="K190" s="153"/>
      <c r="L190" s="180"/>
      <c r="M190" s="180"/>
      <c r="N190" s="180"/>
      <c r="O190" s="182"/>
      <c r="P190" s="179"/>
      <c r="Q190" s="154"/>
      <c r="R190" s="180"/>
      <c r="S190" s="153"/>
      <c r="T190" s="47" t="s">
        <v>313</v>
      </c>
      <c r="U190" s="185"/>
      <c r="V190" s="17"/>
    </row>
    <row r="191" spans="1:22" s="47" customFormat="1" x14ac:dyDescent="0.4">
      <c r="A191" s="177" t="s">
        <v>356</v>
      </c>
      <c r="B191" s="159">
        <v>118.9</v>
      </c>
      <c r="C191" s="178"/>
      <c r="D191" s="179">
        <f t="shared" ref="D191:D196" si="152">ROUNDUP(((B191-C191)*$D$4),2)</f>
        <v>1.19</v>
      </c>
      <c r="E191" s="179">
        <f t="shared" ref="E191:E196" si="153">(B191-C191)+D191</f>
        <v>120.09</v>
      </c>
      <c r="F191" s="179">
        <v>10.8</v>
      </c>
      <c r="G191" s="180">
        <f t="shared" ref="G191:G196" si="154">E191+$F$4</f>
        <v>130.89000000000001</v>
      </c>
      <c r="H191" s="181">
        <f t="shared" ref="H191:H196" si="155">G191*$H$4</f>
        <v>3.9267000000000003</v>
      </c>
      <c r="I191" s="181">
        <f t="shared" ref="I191:I196" si="156">G191+H191</f>
        <v>134.81670000000003</v>
      </c>
      <c r="J191" s="180"/>
      <c r="K191" s="153">
        <f t="shared" ref="K191:K196" si="157">I191-J191</f>
        <v>134.81670000000003</v>
      </c>
      <c r="L191" s="180"/>
      <c r="M191" s="180">
        <f t="shared" ref="M191:M196" si="158">ROUNDUP((K191*$M$4),2)</f>
        <v>1.35</v>
      </c>
      <c r="N191" s="180">
        <f t="shared" ref="N191:N196" si="159">(K191-L191)+M191</f>
        <v>136.16670000000002</v>
      </c>
      <c r="O191" s="182">
        <f t="shared" ref="O191:O196" si="160">(K191-L191+M191)*$O$4</f>
        <v>8.1700020000000002</v>
      </c>
      <c r="P191" s="179">
        <f t="shared" ref="P191:P196" si="161">N191+O191</f>
        <v>144.33670200000003</v>
      </c>
      <c r="Q191" s="154">
        <v>0</v>
      </c>
      <c r="R191" s="180">
        <f t="shared" ref="R191:R196" si="162">P191-Q191</f>
        <v>144.33670200000003</v>
      </c>
      <c r="S191" s="153">
        <f t="shared" ref="S191:S196" si="163">R191/10</f>
        <v>14.433670200000003</v>
      </c>
      <c r="T191" s="47" t="s">
        <v>313</v>
      </c>
      <c r="U191" s="17"/>
      <c r="V191" s="17"/>
    </row>
    <row r="192" spans="1:22" s="47" customFormat="1" x14ac:dyDescent="0.4">
      <c r="A192" s="177" t="s">
        <v>357</v>
      </c>
      <c r="B192" s="159">
        <v>118.9</v>
      </c>
      <c r="C192" s="178"/>
      <c r="D192" s="179">
        <f t="shared" si="152"/>
        <v>1.19</v>
      </c>
      <c r="E192" s="179">
        <f t="shared" si="153"/>
        <v>120.09</v>
      </c>
      <c r="F192" s="179">
        <v>10.8</v>
      </c>
      <c r="G192" s="180">
        <f t="shared" si="154"/>
        <v>130.89000000000001</v>
      </c>
      <c r="H192" s="181">
        <f t="shared" si="155"/>
        <v>3.9267000000000003</v>
      </c>
      <c r="I192" s="181">
        <f t="shared" si="156"/>
        <v>134.81670000000003</v>
      </c>
      <c r="J192" s="180"/>
      <c r="K192" s="153">
        <f t="shared" si="157"/>
        <v>134.81670000000003</v>
      </c>
      <c r="L192" s="180"/>
      <c r="M192" s="180">
        <f t="shared" si="158"/>
        <v>1.35</v>
      </c>
      <c r="N192" s="180">
        <f t="shared" si="159"/>
        <v>136.16670000000002</v>
      </c>
      <c r="O192" s="182">
        <f t="shared" si="160"/>
        <v>8.1700020000000002</v>
      </c>
      <c r="P192" s="179">
        <f t="shared" si="161"/>
        <v>144.33670200000003</v>
      </c>
      <c r="Q192" s="154">
        <v>0</v>
      </c>
      <c r="R192" s="180">
        <f t="shared" si="162"/>
        <v>144.33670200000003</v>
      </c>
      <c r="S192" s="153">
        <f t="shared" si="163"/>
        <v>14.433670200000003</v>
      </c>
      <c r="T192" s="47" t="s">
        <v>313</v>
      </c>
      <c r="U192" s="17"/>
      <c r="V192" s="17"/>
    </row>
    <row r="193" spans="1:22" s="47" customFormat="1" x14ac:dyDescent="0.4">
      <c r="A193" s="177" t="s">
        <v>192</v>
      </c>
      <c r="B193" s="159">
        <v>118.9</v>
      </c>
      <c r="C193" s="178"/>
      <c r="D193" s="179">
        <f t="shared" si="152"/>
        <v>1.19</v>
      </c>
      <c r="E193" s="179">
        <f t="shared" si="153"/>
        <v>120.09</v>
      </c>
      <c r="F193" s="179">
        <v>10.8</v>
      </c>
      <c r="G193" s="180">
        <f t="shared" si="154"/>
        <v>130.89000000000001</v>
      </c>
      <c r="H193" s="181">
        <f t="shared" si="155"/>
        <v>3.9267000000000003</v>
      </c>
      <c r="I193" s="181">
        <f t="shared" si="156"/>
        <v>134.81670000000003</v>
      </c>
      <c r="J193" s="180"/>
      <c r="K193" s="153">
        <f t="shared" si="157"/>
        <v>134.81670000000003</v>
      </c>
      <c r="L193" s="180"/>
      <c r="M193" s="180">
        <f t="shared" si="158"/>
        <v>1.35</v>
      </c>
      <c r="N193" s="180">
        <f t="shared" si="159"/>
        <v>136.16670000000002</v>
      </c>
      <c r="O193" s="182">
        <f t="shared" si="160"/>
        <v>8.1700020000000002</v>
      </c>
      <c r="P193" s="179">
        <f t="shared" si="161"/>
        <v>144.33670200000003</v>
      </c>
      <c r="Q193" s="154">
        <v>0</v>
      </c>
      <c r="R193" s="180">
        <f t="shared" si="162"/>
        <v>144.33670200000003</v>
      </c>
      <c r="S193" s="153">
        <f t="shared" si="163"/>
        <v>14.433670200000003</v>
      </c>
      <c r="T193" s="47" t="s">
        <v>313</v>
      </c>
      <c r="U193" s="17"/>
      <c r="V193" s="17"/>
    </row>
    <row r="194" spans="1:22" s="47" customFormat="1" x14ac:dyDescent="0.4">
      <c r="A194" s="177" t="s">
        <v>193</v>
      </c>
      <c r="B194" s="159">
        <v>118.9</v>
      </c>
      <c r="C194" s="178"/>
      <c r="D194" s="179">
        <f t="shared" si="152"/>
        <v>1.19</v>
      </c>
      <c r="E194" s="179">
        <f t="shared" si="153"/>
        <v>120.09</v>
      </c>
      <c r="F194" s="179">
        <v>10.8</v>
      </c>
      <c r="G194" s="180">
        <f t="shared" si="154"/>
        <v>130.89000000000001</v>
      </c>
      <c r="H194" s="181">
        <f t="shared" si="155"/>
        <v>3.9267000000000003</v>
      </c>
      <c r="I194" s="181">
        <f t="shared" si="156"/>
        <v>134.81670000000003</v>
      </c>
      <c r="J194" s="180"/>
      <c r="K194" s="153">
        <f t="shared" si="157"/>
        <v>134.81670000000003</v>
      </c>
      <c r="L194" s="180"/>
      <c r="M194" s="180">
        <f t="shared" si="158"/>
        <v>1.35</v>
      </c>
      <c r="N194" s="180">
        <f t="shared" si="159"/>
        <v>136.16670000000002</v>
      </c>
      <c r="O194" s="182">
        <f t="shared" si="160"/>
        <v>8.1700020000000002</v>
      </c>
      <c r="P194" s="179">
        <f t="shared" si="161"/>
        <v>144.33670200000003</v>
      </c>
      <c r="Q194" s="154">
        <v>0</v>
      </c>
      <c r="R194" s="180">
        <f t="shared" si="162"/>
        <v>144.33670200000003</v>
      </c>
      <c r="S194" s="153">
        <f t="shared" si="163"/>
        <v>14.433670200000003</v>
      </c>
      <c r="T194" s="47" t="s">
        <v>313</v>
      </c>
      <c r="U194" s="17"/>
      <c r="V194" s="17"/>
    </row>
    <row r="195" spans="1:22" s="47" customFormat="1" x14ac:dyDescent="0.4">
      <c r="A195" s="177" t="s">
        <v>194</v>
      </c>
      <c r="B195" s="159">
        <v>118.9</v>
      </c>
      <c r="C195" s="178"/>
      <c r="D195" s="179">
        <f t="shared" si="152"/>
        <v>1.19</v>
      </c>
      <c r="E195" s="179">
        <f t="shared" si="153"/>
        <v>120.09</v>
      </c>
      <c r="F195" s="179">
        <v>10.8</v>
      </c>
      <c r="G195" s="180">
        <f t="shared" si="154"/>
        <v>130.89000000000001</v>
      </c>
      <c r="H195" s="181">
        <f t="shared" si="155"/>
        <v>3.9267000000000003</v>
      </c>
      <c r="I195" s="181">
        <f t="shared" si="156"/>
        <v>134.81670000000003</v>
      </c>
      <c r="J195" s="180"/>
      <c r="K195" s="153">
        <f t="shared" si="157"/>
        <v>134.81670000000003</v>
      </c>
      <c r="L195" s="180"/>
      <c r="M195" s="180">
        <f t="shared" si="158"/>
        <v>1.35</v>
      </c>
      <c r="N195" s="180">
        <f t="shared" si="159"/>
        <v>136.16670000000002</v>
      </c>
      <c r="O195" s="182">
        <f t="shared" si="160"/>
        <v>8.1700020000000002</v>
      </c>
      <c r="P195" s="179">
        <f t="shared" si="161"/>
        <v>144.33670200000003</v>
      </c>
      <c r="Q195" s="154">
        <v>0</v>
      </c>
      <c r="R195" s="180">
        <f t="shared" si="162"/>
        <v>144.33670200000003</v>
      </c>
      <c r="S195" s="153">
        <f t="shared" si="163"/>
        <v>14.433670200000003</v>
      </c>
      <c r="U195" s="17"/>
      <c r="V195" s="17"/>
    </row>
    <row r="196" spans="1:22" s="47" customFormat="1" x14ac:dyDescent="0.4">
      <c r="A196" s="177" t="s">
        <v>358</v>
      </c>
      <c r="B196" s="159">
        <v>118.9</v>
      </c>
      <c r="C196" s="178"/>
      <c r="D196" s="179">
        <f t="shared" si="152"/>
        <v>1.19</v>
      </c>
      <c r="E196" s="179">
        <f t="shared" si="153"/>
        <v>120.09</v>
      </c>
      <c r="F196" s="179">
        <v>10.8</v>
      </c>
      <c r="G196" s="180">
        <f t="shared" si="154"/>
        <v>130.89000000000001</v>
      </c>
      <c r="H196" s="181">
        <f t="shared" si="155"/>
        <v>3.9267000000000003</v>
      </c>
      <c r="I196" s="181">
        <f t="shared" si="156"/>
        <v>134.81670000000003</v>
      </c>
      <c r="J196" s="180"/>
      <c r="K196" s="153">
        <f t="shared" si="157"/>
        <v>134.81670000000003</v>
      </c>
      <c r="L196" s="180"/>
      <c r="M196" s="180">
        <f t="shared" si="158"/>
        <v>1.35</v>
      </c>
      <c r="N196" s="180">
        <f t="shared" si="159"/>
        <v>136.16670000000002</v>
      </c>
      <c r="O196" s="182">
        <f t="shared" si="160"/>
        <v>8.1700020000000002</v>
      </c>
      <c r="P196" s="179">
        <f t="shared" si="161"/>
        <v>144.33670200000003</v>
      </c>
      <c r="Q196" s="154">
        <v>0</v>
      </c>
      <c r="R196" s="180">
        <f t="shared" si="162"/>
        <v>144.33670200000003</v>
      </c>
      <c r="S196" s="153">
        <f t="shared" si="163"/>
        <v>14.433670200000003</v>
      </c>
      <c r="T196" s="47" t="s">
        <v>313</v>
      </c>
      <c r="U196" s="17"/>
      <c r="V196" s="17"/>
    </row>
    <row r="197" spans="1:22" s="47" customFormat="1" x14ac:dyDescent="0.4">
      <c r="A197" s="177"/>
      <c r="B197" s="159"/>
      <c r="C197" s="178"/>
      <c r="D197" s="179"/>
      <c r="E197" s="179"/>
      <c r="F197" s="179"/>
      <c r="G197" s="180"/>
      <c r="H197" s="181"/>
      <c r="I197" s="181"/>
      <c r="J197" s="180"/>
      <c r="K197" s="153"/>
      <c r="L197" s="180"/>
      <c r="M197" s="180"/>
      <c r="N197" s="180"/>
      <c r="O197" s="182"/>
      <c r="P197" s="179"/>
      <c r="Q197" s="154"/>
      <c r="R197" s="180"/>
      <c r="S197" s="153"/>
      <c r="T197" s="47" t="s">
        <v>313</v>
      </c>
      <c r="U197" s="17"/>
      <c r="V197" s="17"/>
    </row>
    <row r="198" spans="1:22" s="47" customFormat="1" x14ac:dyDescent="0.4">
      <c r="A198" s="177" t="s">
        <v>359</v>
      </c>
      <c r="B198" s="159">
        <v>118.9</v>
      </c>
      <c r="C198" s="178"/>
      <c r="D198" s="179">
        <f t="shared" ref="D198:D202" si="164">ROUNDUP(((B198-C198)*$D$4),2)</f>
        <v>1.19</v>
      </c>
      <c r="E198" s="179">
        <f t="shared" ref="E198:E202" si="165">(B198-C198)+D198</f>
        <v>120.09</v>
      </c>
      <c r="F198" s="179">
        <v>10.8</v>
      </c>
      <c r="G198" s="180">
        <f t="shared" ref="G198:G202" si="166">E198+$F$4</f>
        <v>130.89000000000001</v>
      </c>
      <c r="H198" s="181">
        <f t="shared" ref="H198:H202" si="167">G198*$H$4</f>
        <v>3.9267000000000003</v>
      </c>
      <c r="I198" s="181">
        <f t="shared" ref="I198:I202" si="168">G198+H198</f>
        <v>134.81670000000003</v>
      </c>
      <c r="J198" s="180"/>
      <c r="K198" s="153">
        <f t="shared" ref="K198:K202" si="169">I198-J198</f>
        <v>134.81670000000003</v>
      </c>
      <c r="L198" s="180"/>
      <c r="M198" s="180">
        <f t="shared" ref="M198:M202" si="170">ROUNDUP((K198*$M$4),2)</f>
        <v>1.35</v>
      </c>
      <c r="N198" s="180">
        <f t="shared" ref="N198:N202" si="171">(K198-L198)+M198</f>
        <v>136.16670000000002</v>
      </c>
      <c r="O198" s="182">
        <f t="shared" ref="O198:O202" si="172">(K198-L198+M198)*$O$4</f>
        <v>8.1700020000000002</v>
      </c>
      <c r="P198" s="179">
        <f t="shared" ref="P198:P202" si="173">N198+O198</f>
        <v>144.33670200000003</v>
      </c>
      <c r="Q198" s="154">
        <v>0</v>
      </c>
      <c r="R198" s="180">
        <f t="shared" ref="R198:R202" si="174">P198-Q198</f>
        <v>144.33670200000003</v>
      </c>
      <c r="S198" s="153">
        <f t="shared" ref="S198:S202" si="175">R198/10</f>
        <v>14.433670200000003</v>
      </c>
      <c r="T198" s="47" t="s">
        <v>313</v>
      </c>
      <c r="U198" s="17"/>
      <c r="V198" s="17"/>
    </row>
    <row r="199" spans="1:22" s="47" customFormat="1" x14ac:dyDescent="0.4">
      <c r="A199" s="177" t="s">
        <v>360</v>
      </c>
      <c r="B199" s="159">
        <v>118.9</v>
      </c>
      <c r="C199" s="178"/>
      <c r="D199" s="179">
        <f t="shared" si="164"/>
        <v>1.19</v>
      </c>
      <c r="E199" s="179">
        <f t="shared" si="165"/>
        <v>120.09</v>
      </c>
      <c r="F199" s="179">
        <v>10.8</v>
      </c>
      <c r="G199" s="180">
        <f t="shared" si="166"/>
        <v>130.89000000000001</v>
      </c>
      <c r="H199" s="181">
        <f t="shared" si="167"/>
        <v>3.9267000000000003</v>
      </c>
      <c r="I199" s="181">
        <f t="shared" si="168"/>
        <v>134.81670000000003</v>
      </c>
      <c r="J199" s="180"/>
      <c r="K199" s="153">
        <f t="shared" si="169"/>
        <v>134.81670000000003</v>
      </c>
      <c r="L199" s="180"/>
      <c r="M199" s="180">
        <f t="shared" si="170"/>
        <v>1.35</v>
      </c>
      <c r="N199" s="180">
        <f t="shared" si="171"/>
        <v>136.16670000000002</v>
      </c>
      <c r="O199" s="182">
        <f t="shared" si="172"/>
        <v>8.1700020000000002</v>
      </c>
      <c r="P199" s="179">
        <f t="shared" si="173"/>
        <v>144.33670200000003</v>
      </c>
      <c r="Q199" s="154">
        <v>0</v>
      </c>
      <c r="R199" s="180">
        <f t="shared" si="174"/>
        <v>144.33670200000003</v>
      </c>
      <c r="S199" s="153">
        <f t="shared" si="175"/>
        <v>14.433670200000003</v>
      </c>
      <c r="T199" s="47" t="s">
        <v>313</v>
      </c>
      <c r="U199" s="17"/>
      <c r="V199" s="17"/>
    </row>
    <row r="200" spans="1:22" s="47" customFormat="1" x14ac:dyDescent="0.4">
      <c r="A200" s="177" t="s">
        <v>361</v>
      </c>
      <c r="B200" s="159">
        <v>118.9</v>
      </c>
      <c r="C200" s="178"/>
      <c r="D200" s="179">
        <f t="shared" si="164"/>
        <v>1.19</v>
      </c>
      <c r="E200" s="179">
        <f t="shared" si="165"/>
        <v>120.09</v>
      </c>
      <c r="F200" s="179">
        <v>10.8</v>
      </c>
      <c r="G200" s="180">
        <f t="shared" si="166"/>
        <v>130.89000000000001</v>
      </c>
      <c r="H200" s="181">
        <f t="shared" si="167"/>
        <v>3.9267000000000003</v>
      </c>
      <c r="I200" s="181">
        <f t="shared" si="168"/>
        <v>134.81670000000003</v>
      </c>
      <c r="J200" s="180"/>
      <c r="K200" s="153">
        <f t="shared" si="169"/>
        <v>134.81670000000003</v>
      </c>
      <c r="L200" s="180"/>
      <c r="M200" s="180">
        <f t="shared" si="170"/>
        <v>1.35</v>
      </c>
      <c r="N200" s="180">
        <f t="shared" si="171"/>
        <v>136.16670000000002</v>
      </c>
      <c r="O200" s="182">
        <f t="shared" si="172"/>
        <v>8.1700020000000002</v>
      </c>
      <c r="P200" s="179">
        <f t="shared" si="173"/>
        <v>144.33670200000003</v>
      </c>
      <c r="Q200" s="154">
        <v>0</v>
      </c>
      <c r="R200" s="180">
        <f t="shared" si="174"/>
        <v>144.33670200000003</v>
      </c>
      <c r="S200" s="153">
        <f t="shared" si="175"/>
        <v>14.433670200000003</v>
      </c>
      <c r="T200" s="47" t="s">
        <v>313</v>
      </c>
      <c r="U200" s="17"/>
      <c r="V200" s="17"/>
    </row>
    <row r="201" spans="1:22" s="47" customFormat="1" x14ac:dyDescent="0.4">
      <c r="A201" s="177" t="s">
        <v>362</v>
      </c>
      <c r="B201" s="159">
        <v>118.9</v>
      </c>
      <c r="C201" s="178"/>
      <c r="D201" s="179">
        <f t="shared" si="164"/>
        <v>1.19</v>
      </c>
      <c r="E201" s="179">
        <f t="shared" si="165"/>
        <v>120.09</v>
      </c>
      <c r="F201" s="179">
        <v>10.8</v>
      </c>
      <c r="G201" s="180">
        <f t="shared" si="166"/>
        <v>130.89000000000001</v>
      </c>
      <c r="H201" s="181">
        <f t="shared" si="167"/>
        <v>3.9267000000000003</v>
      </c>
      <c r="I201" s="181">
        <f t="shared" si="168"/>
        <v>134.81670000000003</v>
      </c>
      <c r="J201" s="180"/>
      <c r="K201" s="153">
        <f t="shared" si="169"/>
        <v>134.81670000000003</v>
      </c>
      <c r="L201" s="180"/>
      <c r="M201" s="180">
        <f t="shared" si="170"/>
        <v>1.35</v>
      </c>
      <c r="N201" s="180">
        <f t="shared" si="171"/>
        <v>136.16670000000002</v>
      </c>
      <c r="O201" s="182">
        <f t="shared" si="172"/>
        <v>8.1700020000000002</v>
      </c>
      <c r="P201" s="179">
        <f t="shared" si="173"/>
        <v>144.33670200000003</v>
      </c>
      <c r="Q201" s="154">
        <v>0</v>
      </c>
      <c r="R201" s="180">
        <f t="shared" si="174"/>
        <v>144.33670200000003</v>
      </c>
      <c r="S201" s="153">
        <f t="shared" si="175"/>
        <v>14.433670200000003</v>
      </c>
      <c r="U201" s="17"/>
      <c r="V201" s="17"/>
    </row>
    <row r="202" spans="1:22" s="47" customFormat="1" x14ac:dyDescent="0.4">
      <c r="A202" s="177" t="s">
        <v>363</v>
      </c>
      <c r="B202" s="159">
        <v>118.9</v>
      </c>
      <c r="C202" s="178"/>
      <c r="D202" s="179">
        <f t="shared" si="164"/>
        <v>1.19</v>
      </c>
      <c r="E202" s="179">
        <f t="shared" si="165"/>
        <v>120.09</v>
      </c>
      <c r="F202" s="179">
        <v>10.8</v>
      </c>
      <c r="G202" s="180">
        <f t="shared" si="166"/>
        <v>130.89000000000001</v>
      </c>
      <c r="H202" s="181">
        <f t="shared" si="167"/>
        <v>3.9267000000000003</v>
      </c>
      <c r="I202" s="181">
        <f t="shared" si="168"/>
        <v>134.81670000000003</v>
      </c>
      <c r="J202" s="180"/>
      <c r="K202" s="153">
        <f t="shared" si="169"/>
        <v>134.81670000000003</v>
      </c>
      <c r="L202" s="180"/>
      <c r="M202" s="180">
        <f t="shared" si="170"/>
        <v>1.35</v>
      </c>
      <c r="N202" s="180">
        <f t="shared" si="171"/>
        <v>136.16670000000002</v>
      </c>
      <c r="O202" s="182">
        <f t="shared" si="172"/>
        <v>8.1700020000000002</v>
      </c>
      <c r="P202" s="179">
        <f t="shared" si="173"/>
        <v>144.33670200000003</v>
      </c>
      <c r="Q202" s="154">
        <v>0</v>
      </c>
      <c r="R202" s="180">
        <f t="shared" si="174"/>
        <v>144.33670200000003</v>
      </c>
      <c r="S202" s="153">
        <f t="shared" si="175"/>
        <v>14.433670200000003</v>
      </c>
      <c r="T202" s="47" t="s">
        <v>313</v>
      </c>
      <c r="U202" s="17"/>
      <c r="V202" s="17"/>
    </row>
    <row r="203" spans="1:22" s="47" customFormat="1" x14ac:dyDescent="0.4">
      <c r="A203" s="177"/>
      <c r="B203" s="157"/>
      <c r="C203" s="161"/>
      <c r="D203" s="179"/>
      <c r="E203" s="179"/>
      <c r="F203" s="179"/>
      <c r="G203" s="180"/>
      <c r="H203" s="181"/>
      <c r="I203" s="181"/>
      <c r="J203" s="180"/>
      <c r="K203" s="153"/>
      <c r="L203" s="180"/>
      <c r="M203" s="180"/>
      <c r="N203" s="180"/>
      <c r="O203" s="182"/>
      <c r="P203" s="179"/>
      <c r="Q203" s="154"/>
      <c r="R203" s="180"/>
      <c r="S203" s="153"/>
      <c r="T203" s="47" t="s">
        <v>313</v>
      </c>
      <c r="U203" s="17"/>
      <c r="V203" s="17"/>
    </row>
    <row r="204" spans="1:22" s="47" customFormat="1" x14ac:dyDescent="0.4">
      <c r="A204" s="177" t="s">
        <v>364</v>
      </c>
      <c r="B204" s="159">
        <v>102.3</v>
      </c>
      <c r="C204" s="162">
        <v>63.28</v>
      </c>
      <c r="D204" s="179">
        <f t="shared" ref="D204:D212" si="176">ROUNDUP(((B204-C204)*$D$4),2)</f>
        <v>0.4</v>
      </c>
      <c r="E204" s="179">
        <f t="shared" ref="E204:E212" si="177">(B204-C204)+D204</f>
        <v>39.419999999999995</v>
      </c>
      <c r="F204" s="179">
        <v>10.8</v>
      </c>
      <c r="G204" s="180">
        <f t="shared" ref="G204:G212" si="178">E204+$F$4</f>
        <v>50.22</v>
      </c>
      <c r="H204" s="181">
        <f t="shared" ref="H204:H212" si="179">G204*$H$4</f>
        <v>1.5065999999999999</v>
      </c>
      <c r="I204" s="181">
        <f t="shared" ref="I204:I212" si="180">G204+H204</f>
        <v>51.726599999999998</v>
      </c>
      <c r="J204" s="158"/>
      <c r="K204" s="153">
        <f t="shared" ref="K204:K212" si="181">I204-J204</f>
        <v>51.726599999999998</v>
      </c>
      <c r="L204" s="180"/>
      <c r="M204" s="180">
        <f t="shared" ref="M204:M212" si="182">ROUNDUP((K204*$M$4),2)</f>
        <v>0.52</v>
      </c>
      <c r="N204" s="180">
        <f t="shared" ref="N204:N212" si="183">(K204-L204)+M204</f>
        <v>52.246600000000001</v>
      </c>
      <c r="O204" s="182">
        <f t="shared" ref="O204:O212" si="184">(K204-L204+M204)*$O$4</f>
        <v>3.1347960000000001</v>
      </c>
      <c r="P204" s="179">
        <f t="shared" ref="P204:P212" si="185">N204+O204</f>
        <v>55.381396000000002</v>
      </c>
      <c r="Q204" s="156">
        <v>16.66</v>
      </c>
      <c r="R204" s="180">
        <f t="shared" ref="R204:R212" si="186">P204-Q204</f>
        <v>38.721395999999999</v>
      </c>
      <c r="S204" s="153">
        <f t="shared" ref="S204:S212" si="187">R204/10</f>
        <v>3.8721395999999997</v>
      </c>
      <c r="T204" s="47" t="s">
        <v>313</v>
      </c>
      <c r="U204" s="17"/>
      <c r="V204" s="17"/>
    </row>
    <row r="205" spans="1:22" s="47" customFormat="1" x14ac:dyDescent="0.4">
      <c r="A205" s="177" t="s">
        <v>365</v>
      </c>
      <c r="B205" s="159">
        <v>102.3</v>
      </c>
      <c r="C205" s="162">
        <v>63.28</v>
      </c>
      <c r="D205" s="179">
        <f t="shared" si="176"/>
        <v>0.4</v>
      </c>
      <c r="E205" s="179">
        <f t="shared" si="177"/>
        <v>39.419999999999995</v>
      </c>
      <c r="F205" s="179">
        <v>10.8</v>
      </c>
      <c r="G205" s="180">
        <f t="shared" si="178"/>
        <v>50.22</v>
      </c>
      <c r="H205" s="181">
        <f t="shared" si="179"/>
        <v>1.5065999999999999</v>
      </c>
      <c r="I205" s="181">
        <f t="shared" si="180"/>
        <v>51.726599999999998</v>
      </c>
      <c r="J205" s="158"/>
      <c r="K205" s="153">
        <f t="shared" si="181"/>
        <v>51.726599999999998</v>
      </c>
      <c r="L205" s="180"/>
      <c r="M205" s="180">
        <f t="shared" si="182"/>
        <v>0.52</v>
      </c>
      <c r="N205" s="180">
        <f t="shared" si="183"/>
        <v>52.246600000000001</v>
      </c>
      <c r="O205" s="182">
        <f t="shared" si="184"/>
        <v>3.1347960000000001</v>
      </c>
      <c r="P205" s="179">
        <f t="shared" si="185"/>
        <v>55.381396000000002</v>
      </c>
      <c r="Q205" s="156">
        <v>16.66</v>
      </c>
      <c r="R205" s="180">
        <f t="shared" si="186"/>
        <v>38.721395999999999</v>
      </c>
      <c r="S205" s="153">
        <f t="shared" si="187"/>
        <v>3.8721395999999997</v>
      </c>
      <c r="T205" s="47" t="s">
        <v>313</v>
      </c>
      <c r="U205" s="17"/>
      <c r="V205" s="17"/>
    </row>
    <row r="206" spans="1:22" s="47" customFormat="1" x14ac:dyDescent="0.4">
      <c r="A206" s="177" t="s">
        <v>366</v>
      </c>
      <c r="B206" s="159">
        <v>102.3</v>
      </c>
      <c r="C206" s="162">
        <v>63.28</v>
      </c>
      <c r="D206" s="179">
        <f t="shared" si="176"/>
        <v>0.4</v>
      </c>
      <c r="E206" s="179">
        <f t="shared" si="177"/>
        <v>39.419999999999995</v>
      </c>
      <c r="F206" s="179">
        <v>10.8</v>
      </c>
      <c r="G206" s="180">
        <f t="shared" si="178"/>
        <v>50.22</v>
      </c>
      <c r="H206" s="181">
        <f t="shared" si="179"/>
        <v>1.5065999999999999</v>
      </c>
      <c r="I206" s="181">
        <f t="shared" si="180"/>
        <v>51.726599999999998</v>
      </c>
      <c r="J206" s="158"/>
      <c r="K206" s="153">
        <f t="shared" si="181"/>
        <v>51.726599999999998</v>
      </c>
      <c r="L206" s="180"/>
      <c r="M206" s="180">
        <f t="shared" si="182"/>
        <v>0.52</v>
      </c>
      <c r="N206" s="180">
        <f t="shared" si="183"/>
        <v>52.246600000000001</v>
      </c>
      <c r="O206" s="182">
        <f t="shared" si="184"/>
        <v>3.1347960000000001</v>
      </c>
      <c r="P206" s="179">
        <f t="shared" si="185"/>
        <v>55.381396000000002</v>
      </c>
      <c r="Q206" s="156">
        <v>16.66</v>
      </c>
      <c r="R206" s="180">
        <f t="shared" si="186"/>
        <v>38.721395999999999</v>
      </c>
      <c r="S206" s="153">
        <f t="shared" si="187"/>
        <v>3.8721395999999997</v>
      </c>
      <c r="T206" s="47" t="s">
        <v>313</v>
      </c>
      <c r="U206" s="17"/>
      <c r="V206" s="17"/>
    </row>
    <row r="207" spans="1:22" s="47" customFormat="1" x14ac:dyDescent="0.4">
      <c r="A207" s="177" t="s">
        <v>367</v>
      </c>
      <c r="B207" s="159">
        <v>102.3</v>
      </c>
      <c r="C207" s="162">
        <v>63.28</v>
      </c>
      <c r="D207" s="179">
        <f t="shared" si="176"/>
        <v>0.4</v>
      </c>
      <c r="E207" s="179">
        <f t="shared" si="177"/>
        <v>39.419999999999995</v>
      </c>
      <c r="F207" s="179">
        <v>10.8</v>
      </c>
      <c r="G207" s="180">
        <f t="shared" si="178"/>
        <v>50.22</v>
      </c>
      <c r="H207" s="181">
        <f t="shared" si="179"/>
        <v>1.5065999999999999</v>
      </c>
      <c r="I207" s="181">
        <f t="shared" si="180"/>
        <v>51.726599999999998</v>
      </c>
      <c r="J207" s="158"/>
      <c r="K207" s="153">
        <f t="shared" si="181"/>
        <v>51.726599999999998</v>
      </c>
      <c r="L207" s="180"/>
      <c r="M207" s="180">
        <f t="shared" si="182"/>
        <v>0.52</v>
      </c>
      <c r="N207" s="180">
        <f t="shared" si="183"/>
        <v>52.246600000000001</v>
      </c>
      <c r="O207" s="182">
        <f t="shared" si="184"/>
        <v>3.1347960000000001</v>
      </c>
      <c r="P207" s="179">
        <f t="shared" si="185"/>
        <v>55.381396000000002</v>
      </c>
      <c r="Q207" s="156">
        <v>16.66</v>
      </c>
      <c r="R207" s="180">
        <f t="shared" si="186"/>
        <v>38.721395999999999</v>
      </c>
      <c r="S207" s="153">
        <f t="shared" si="187"/>
        <v>3.8721395999999997</v>
      </c>
      <c r="T207" s="47" t="s">
        <v>313</v>
      </c>
      <c r="U207" s="17"/>
      <c r="V207" s="17"/>
    </row>
    <row r="208" spans="1:22" s="47" customFormat="1" x14ac:dyDescent="0.4">
      <c r="A208" s="177" t="s">
        <v>366</v>
      </c>
      <c r="B208" s="159">
        <v>102.3</v>
      </c>
      <c r="C208" s="162">
        <v>63.28</v>
      </c>
      <c r="D208" s="179">
        <f t="shared" si="176"/>
        <v>0.4</v>
      </c>
      <c r="E208" s="179">
        <f t="shared" si="177"/>
        <v>39.419999999999995</v>
      </c>
      <c r="F208" s="179">
        <v>10.8</v>
      </c>
      <c r="G208" s="180">
        <f t="shared" si="178"/>
        <v>50.22</v>
      </c>
      <c r="H208" s="181">
        <f t="shared" si="179"/>
        <v>1.5065999999999999</v>
      </c>
      <c r="I208" s="181">
        <f t="shared" si="180"/>
        <v>51.726599999999998</v>
      </c>
      <c r="J208" s="158"/>
      <c r="K208" s="153">
        <f t="shared" si="181"/>
        <v>51.726599999999998</v>
      </c>
      <c r="L208" s="180"/>
      <c r="M208" s="180">
        <f t="shared" si="182"/>
        <v>0.52</v>
      </c>
      <c r="N208" s="180">
        <f t="shared" si="183"/>
        <v>52.246600000000001</v>
      </c>
      <c r="O208" s="182">
        <f t="shared" si="184"/>
        <v>3.1347960000000001</v>
      </c>
      <c r="P208" s="179">
        <f t="shared" si="185"/>
        <v>55.381396000000002</v>
      </c>
      <c r="Q208" s="156">
        <v>16.66</v>
      </c>
      <c r="R208" s="180">
        <f t="shared" si="186"/>
        <v>38.721395999999999</v>
      </c>
      <c r="S208" s="153">
        <f t="shared" si="187"/>
        <v>3.8721395999999997</v>
      </c>
      <c r="T208" s="47" t="s">
        <v>313</v>
      </c>
      <c r="U208" s="17"/>
      <c r="V208" s="17"/>
    </row>
    <row r="209" spans="1:22" s="47" customFormat="1" x14ac:dyDescent="0.4">
      <c r="A209" s="177" t="s">
        <v>368</v>
      </c>
      <c r="B209" s="159">
        <v>102.3</v>
      </c>
      <c r="C209" s="162">
        <v>63.28</v>
      </c>
      <c r="D209" s="179">
        <f t="shared" si="176"/>
        <v>0.4</v>
      </c>
      <c r="E209" s="179">
        <f t="shared" si="177"/>
        <v>39.419999999999995</v>
      </c>
      <c r="F209" s="179">
        <v>10.8</v>
      </c>
      <c r="G209" s="180">
        <f t="shared" si="178"/>
        <v>50.22</v>
      </c>
      <c r="H209" s="181">
        <f t="shared" si="179"/>
        <v>1.5065999999999999</v>
      </c>
      <c r="I209" s="181">
        <f t="shared" si="180"/>
        <v>51.726599999999998</v>
      </c>
      <c r="J209" s="158"/>
      <c r="K209" s="153">
        <f t="shared" si="181"/>
        <v>51.726599999999998</v>
      </c>
      <c r="L209" s="180"/>
      <c r="M209" s="180">
        <f t="shared" si="182"/>
        <v>0.52</v>
      </c>
      <c r="N209" s="180">
        <f t="shared" si="183"/>
        <v>52.246600000000001</v>
      </c>
      <c r="O209" s="182">
        <f t="shared" si="184"/>
        <v>3.1347960000000001</v>
      </c>
      <c r="P209" s="179">
        <f t="shared" si="185"/>
        <v>55.381396000000002</v>
      </c>
      <c r="Q209" s="156">
        <v>16.66</v>
      </c>
      <c r="R209" s="180">
        <f t="shared" si="186"/>
        <v>38.721395999999999</v>
      </c>
      <c r="S209" s="153">
        <f t="shared" si="187"/>
        <v>3.8721395999999997</v>
      </c>
      <c r="T209" s="47" t="s">
        <v>313</v>
      </c>
      <c r="U209" s="186"/>
      <c r="V209" s="17"/>
    </row>
    <row r="210" spans="1:22" s="47" customFormat="1" x14ac:dyDescent="0.4">
      <c r="A210" s="177" t="s">
        <v>369</v>
      </c>
      <c r="B210" s="159">
        <v>102.3</v>
      </c>
      <c r="C210" s="162">
        <v>63.28</v>
      </c>
      <c r="D210" s="179">
        <f t="shared" si="176"/>
        <v>0.4</v>
      </c>
      <c r="E210" s="179">
        <f t="shared" si="177"/>
        <v>39.419999999999995</v>
      </c>
      <c r="F210" s="179">
        <v>10.8</v>
      </c>
      <c r="G210" s="180">
        <f t="shared" si="178"/>
        <v>50.22</v>
      </c>
      <c r="H210" s="181">
        <f t="shared" si="179"/>
        <v>1.5065999999999999</v>
      </c>
      <c r="I210" s="181">
        <f t="shared" si="180"/>
        <v>51.726599999999998</v>
      </c>
      <c r="J210" s="158"/>
      <c r="K210" s="153">
        <f t="shared" si="181"/>
        <v>51.726599999999998</v>
      </c>
      <c r="L210" s="180"/>
      <c r="M210" s="180">
        <f t="shared" si="182"/>
        <v>0.52</v>
      </c>
      <c r="N210" s="180">
        <f t="shared" si="183"/>
        <v>52.246600000000001</v>
      </c>
      <c r="O210" s="182">
        <f t="shared" si="184"/>
        <v>3.1347960000000001</v>
      </c>
      <c r="P210" s="179">
        <f t="shared" si="185"/>
        <v>55.381396000000002</v>
      </c>
      <c r="Q210" s="156">
        <v>16.66</v>
      </c>
      <c r="R210" s="180">
        <f t="shared" si="186"/>
        <v>38.721395999999999</v>
      </c>
      <c r="S210" s="153">
        <f t="shared" si="187"/>
        <v>3.8721395999999997</v>
      </c>
      <c r="T210" s="47" t="s">
        <v>313</v>
      </c>
      <c r="U210" s="17"/>
      <c r="V210" s="17"/>
    </row>
    <row r="211" spans="1:22" s="23" customFormat="1" x14ac:dyDescent="0.4">
      <c r="A211" s="163" t="s">
        <v>370</v>
      </c>
      <c r="B211" s="159">
        <v>102.3</v>
      </c>
      <c r="C211" s="162">
        <v>63.28</v>
      </c>
      <c r="D211" s="179">
        <f t="shared" si="176"/>
        <v>0.4</v>
      </c>
      <c r="E211" s="179">
        <f t="shared" si="177"/>
        <v>39.419999999999995</v>
      </c>
      <c r="F211" s="179">
        <v>10.8</v>
      </c>
      <c r="G211" s="180">
        <f t="shared" si="178"/>
        <v>50.22</v>
      </c>
      <c r="H211" s="181">
        <f t="shared" si="179"/>
        <v>1.5065999999999999</v>
      </c>
      <c r="I211" s="181">
        <f t="shared" si="180"/>
        <v>51.726599999999998</v>
      </c>
      <c r="J211" s="158"/>
      <c r="K211" s="153">
        <f t="shared" si="181"/>
        <v>51.726599999999998</v>
      </c>
      <c r="L211" s="180"/>
      <c r="M211" s="180">
        <f t="shared" si="182"/>
        <v>0.52</v>
      </c>
      <c r="N211" s="180">
        <f t="shared" si="183"/>
        <v>52.246600000000001</v>
      </c>
      <c r="O211" s="182">
        <f t="shared" si="184"/>
        <v>3.1347960000000001</v>
      </c>
      <c r="P211" s="179">
        <f t="shared" si="185"/>
        <v>55.381396000000002</v>
      </c>
      <c r="Q211" s="156">
        <v>16.66</v>
      </c>
      <c r="R211" s="180">
        <f t="shared" si="186"/>
        <v>38.721395999999999</v>
      </c>
      <c r="S211" s="153">
        <f t="shared" si="187"/>
        <v>3.8721395999999997</v>
      </c>
      <c r="T211" s="47"/>
      <c r="U211" s="17"/>
      <c r="V211" s="185"/>
    </row>
    <row r="212" spans="1:22" s="47" customFormat="1" x14ac:dyDescent="0.4">
      <c r="A212" s="177" t="s">
        <v>371</v>
      </c>
      <c r="B212" s="159">
        <v>102.3</v>
      </c>
      <c r="C212" s="162">
        <v>63.28</v>
      </c>
      <c r="D212" s="179">
        <f t="shared" si="176"/>
        <v>0.4</v>
      </c>
      <c r="E212" s="179">
        <f t="shared" si="177"/>
        <v>39.419999999999995</v>
      </c>
      <c r="F212" s="179">
        <v>10.8</v>
      </c>
      <c r="G212" s="180">
        <f t="shared" si="178"/>
        <v>50.22</v>
      </c>
      <c r="H212" s="181">
        <f t="shared" si="179"/>
        <v>1.5065999999999999</v>
      </c>
      <c r="I212" s="181">
        <f t="shared" si="180"/>
        <v>51.726599999999998</v>
      </c>
      <c r="J212" s="158"/>
      <c r="K212" s="153">
        <f t="shared" si="181"/>
        <v>51.726599999999998</v>
      </c>
      <c r="L212" s="180"/>
      <c r="M212" s="180">
        <f t="shared" si="182"/>
        <v>0.52</v>
      </c>
      <c r="N212" s="180">
        <f t="shared" si="183"/>
        <v>52.246600000000001</v>
      </c>
      <c r="O212" s="182">
        <f t="shared" si="184"/>
        <v>3.1347960000000001</v>
      </c>
      <c r="P212" s="179">
        <f t="shared" si="185"/>
        <v>55.381396000000002</v>
      </c>
      <c r="Q212" s="156">
        <v>16.66</v>
      </c>
      <c r="R212" s="180">
        <f t="shared" si="186"/>
        <v>38.721395999999999</v>
      </c>
      <c r="S212" s="153">
        <f t="shared" si="187"/>
        <v>3.8721395999999997</v>
      </c>
      <c r="T212" s="47" t="s">
        <v>313</v>
      </c>
      <c r="U212" s="17"/>
      <c r="V212" s="17"/>
    </row>
    <row r="213" spans="1:22" s="47" customFormat="1" x14ac:dyDescent="0.4">
      <c r="A213" s="177"/>
      <c r="B213" s="157"/>
      <c r="C213" s="161"/>
      <c r="D213" s="179"/>
      <c r="E213" s="179"/>
      <c r="F213" s="179"/>
      <c r="G213" s="180"/>
      <c r="H213" s="181"/>
      <c r="I213" s="181"/>
      <c r="J213" s="180"/>
      <c r="K213" s="153"/>
      <c r="L213" s="180"/>
      <c r="M213" s="180"/>
      <c r="N213" s="180"/>
      <c r="O213" s="182"/>
      <c r="P213" s="179"/>
      <c r="Q213" s="154"/>
      <c r="R213" s="180"/>
      <c r="S213" s="153"/>
      <c r="T213" s="47" t="s">
        <v>313</v>
      </c>
      <c r="U213" s="17"/>
      <c r="V213" s="17"/>
    </row>
    <row r="214" spans="1:22" s="47" customFormat="1" x14ac:dyDescent="0.4">
      <c r="A214" s="177" t="s">
        <v>372</v>
      </c>
      <c r="B214" s="159">
        <v>118.9</v>
      </c>
      <c r="C214" s="178"/>
      <c r="D214" s="179">
        <f>ROUNDUP(((B214-C214)*$D$4),2)</f>
        <v>1.19</v>
      </c>
      <c r="E214" s="179">
        <f>(B214-C214)+D214</f>
        <v>120.09</v>
      </c>
      <c r="F214" s="179">
        <v>10.8</v>
      </c>
      <c r="G214" s="180">
        <f>E214+$F$4</f>
        <v>130.89000000000001</v>
      </c>
      <c r="H214" s="181">
        <f t="shared" ref="H214:H218" si="188">G214*$H$4</f>
        <v>3.9267000000000003</v>
      </c>
      <c r="I214" s="181">
        <f t="shared" ref="I214:I218" si="189">G214+H214</f>
        <v>134.81670000000003</v>
      </c>
      <c r="J214" s="180"/>
      <c r="K214" s="153">
        <f t="shared" ref="K214:K218" si="190">I214-J214</f>
        <v>134.81670000000003</v>
      </c>
      <c r="L214" s="180"/>
      <c r="M214" s="180">
        <f t="shared" ref="M214:M218" si="191">ROUNDUP((K214*$M$4),2)</f>
        <v>1.35</v>
      </c>
      <c r="N214" s="180">
        <f t="shared" ref="N214:N218" si="192">(K214-L214)+M214</f>
        <v>136.16670000000002</v>
      </c>
      <c r="O214" s="182">
        <f t="shared" ref="O214:O218" si="193">(K214-L214+M214)*$O$4</f>
        <v>8.1700020000000002</v>
      </c>
      <c r="P214" s="179">
        <f t="shared" ref="P214:P218" si="194">N214+O214</f>
        <v>144.33670200000003</v>
      </c>
      <c r="Q214" s="154">
        <v>0</v>
      </c>
      <c r="R214" s="180">
        <f t="shared" ref="R214:R218" si="195">P214-Q214</f>
        <v>144.33670200000003</v>
      </c>
      <c r="S214" s="153">
        <f t="shared" ref="S214:S218" si="196">R214/10</f>
        <v>14.433670200000003</v>
      </c>
      <c r="T214" s="47" t="s">
        <v>313</v>
      </c>
      <c r="U214" s="17"/>
      <c r="V214" s="17"/>
    </row>
    <row r="215" spans="1:22" s="53" customFormat="1" x14ac:dyDescent="0.4">
      <c r="A215" s="177" t="s">
        <v>373</v>
      </c>
      <c r="B215" s="159">
        <v>118.9</v>
      </c>
      <c r="C215" s="178"/>
      <c r="D215" s="179">
        <f>ROUNDUP(((B215-C215)*$D$4),2)</f>
        <v>1.19</v>
      </c>
      <c r="E215" s="179">
        <f>(B215-C215)+D215</f>
        <v>120.09</v>
      </c>
      <c r="F215" s="179">
        <v>10.8</v>
      </c>
      <c r="G215" s="180">
        <f>E215+$F$4</f>
        <v>130.89000000000001</v>
      </c>
      <c r="H215" s="181">
        <f t="shared" si="188"/>
        <v>3.9267000000000003</v>
      </c>
      <c r="I215" s="181">
        <f t="shared" si="189"/>
        <v>134.81670000000003</v>
      </c>
      <c r="J215" s="180"/>
      <c r="K215" s="153">
        <f t="shared" si="190"/>
        <v>134.81670000000003</v>
      </c>
      <c r="L215" s="180"/>
      <c r="M215" s="180">
        <f t="shared" si="191"/>
        <v>1.35</v>
      </c>
      <c r="N215" s="180">
        <f t="shared" si="192"/>
        <v>136.16670000000002</v>
      </c>
      <c r="O215" s="182">
        <f t="shared" si="193"/>
        <v>8.1700020000000002</v>
      </c>
      <c r="P215" s="179">
        <f t="shared" si="194"/>
        <v>144.33670200000003</v>
      </c>
      <c r="Q215" s="154">
        <v>0</v>
      </c>
      <c r="R215" s="180">
        <f t="shared" si="195"/>
        <v>144.33670200000003</v>
      </c>
      <c r="S215" s="153">
        <f t="shared" si="196"/>
        <v>14.433670200000003</v>
      </c>
      <c r="T215" s="47" t="s">
        <v>313</v>
      </c>
      <c r="U215" s="17"/>
      <c r="V215" s="187"/>
    </row>
    <row r="216" spans="1:22" s="23" customFormat="1" x14ac:dyDescent="0.4">
      <c r="A216" s="177" t="s">
        <v>374</v>
      </c>
      <c r="B216" s="159">
        <v>118.9</v>
      </c>
      <c r="C216" s="178"/>
      <c r="D216" s="179">
        <f>ROUNDUP(((B216-C216)*$D$4),2)</f>
        <v>1.19</v>
      </c>
      <c r="E216" s="179">
        <f>(B216-C216)+D216</f>
        <v>120.09</v>
      </c>
      <c r="F216" s="179">
        <v>10.8</v>
      </c>
      <c r="G216" s="180">
        <f>E216+$F$4</f>
        <v>130.89000000000001</v>
      </c>
      <c r="H216" s="181">
        <f t="shared" si="188"/>
        <v>3.9267000000000003</v>
      </c>
      <c r="I216" s="181">
        <f t="shared" si="189"/>
        <v>134.81670000000003</v>
      </c>
      <c r="J216" s="180"/>
      <c r="K216" s="153">
        <f t="shared" si="190"/>
        <v>134.81670000000003</v>
      </c>
      <c r="L216" s="180"/>
      <c r="M216" s="180">
        <f t="shared" si="191"/>
        <v>1.35</v>
      </c>
      <c r="N216" s="180">
        <f t="shared" si="192"/>
        <v>136.16670000000002</v>
      </c>
      <c r="O216" s="182">
        <f t="shared" si="193"/>
        <v>8.1700020000000002</v>
      </c>
      <c r="P216" s="179">
        <f t="shared" si="194"/>
        <v>144.33670200000003</v>
      </c>
      <c r="Q216" s="154">
        <v>0</v>
      </c>
      <c r="R216" s="180">
        <f t="shared" si="195"/>
        <v>144.33670200000003</v>
      </c>
      <c r="S216" s="153">
        <f t="shared" si="196"/>
        <v>14.433670200000003</v>
      </c>
      <c r="T216" s="47" t="s">
        <v>313</v>
      </c>
      <c r="U216" s="17"/>
      <c r="V216" s="185"/>
    </row>
    <row r="217" spans="1:22" s="23" customFormat="1" x14ac:dyDescent="0.4">
      <c r="A217" s="177" t="s">
        <v>375</v>
      </c>
      <c r="B217" s="159">
        <v>118.9</v>
      </c>
      <c r="C217" s="178"/>
      <c r="D217" s="179">
        <f>ROUNDUP(((B217-C217)*$D$4),2)</f>
        <v>1.19</v>
      </c>
      <c r="E217" s="179">
        <f>(B217-C217)+D217</f>
        <v>120.09</v>
      </c>
      <c r="F217" s="179">
        <v>10.8</v>
      </c>
      <c r="G217" s="180">
        <f>E217+$F$4</f>
        <v>130.89000000000001</v>
      </c>
      <c r="H217" s="181">
        <f t="shared" si="188"/>
        <v>3.9267000000000003</v>
      </c>
      <c r="I217" s="181">
        <f t="shared" si="189"/>
        <v>134.81670000000003</v>
      </c>
      <c r="J217" s="180"/>
      <c r="K217" s="153">
        <f t="shared" si="190"/>
        <v>134.81670000000003</v>
      </c>
      <c r="L217" s="180"/>
      <c r="M217" s="180">
        <f t="shared" si="191"/>
        <v>1.35</v>
      </c>
      <c r="N217" s="180">
        <f t="shared" si="192"/>
        <v>136.16670000000002</v>
      </c>
      <c r="O217" s="182">
        <f t="shared" si="193"/>
        <v>8.1700020000000002</v>
      </c>
      <c r="P217" s="179">
        <f t="shared" si="194"/>
        <v>144.33670200000003</v>
      </c>
      <c r="Q217" s="154">
        <v>0</v>
      </c>
      <c r="R217" s="180">
        <f t="shared" si="195"/>
        <v>144.33670200000003</v>
      </c>
      <c r="S217" s="153">
        <f t="shared" si="196"/>
        <v>14.433670200000003</v>
      </c>
      <c r="T217" s="47"/>
      <c r="U217" s="17"/>
      <c r="V217" s="185"/>
    </row>
    <row r="218" spans="1:22" s="47" customFormat="1" x14ac:dyDescent="0.4">
      <c r="A218" s="177" t="s">
        <v>376</v>
      </c>
      <c r="B218" s="159">
        <v>118.9</v>
      </c>
      <c r="C218" s="178"/>
      <c r="D218" s="179">
        <f>ROUNDUP(((B218-C218)*$D$4),2)</f>
        <v>1.19</v>
      </c>
      <c r="E218" s="179">
        <f>(B218-C218)+D218</f>
        <v>120.09</v>
      </c>
      <c r="F218" s="179">
        <v>10.8</v>
      </c>
      <c r="G218" s="180">
        <f>E218+$F$4</f>
        <v>130.89000000000001</v>
      </c>
      <c r="H218" s="181">
        <f t="shared" si="188"/>
        <v>3.9267000000000003</v>
      </c>
      <c r="I218" s="181">
        <f t="shared" si="189"/>
        <v>134.81670000000003</v>
      </c>
      <c r="J218" s="180"/>
      <c r="K218" s="153">
        <f t="shared" si="190"/>
        <v>134.81670000000003</v>
      </c>
      <c r="L218" s="180"/>
      <c r="M218" s="180">
        <f t="shared" si="191"/>
        <v>1.35</v>
      </c>
      <c r="N218" s="180">
        <f t="shared" si="192"/>
        <v>136.16670000000002</v>
      </c>
      <c r="O218" s="182">
        <f t="shared" si="193"/>
        <v>8.1700020000000002</v>
      </c>
      <c r="P218" s="179">
        <f t="shared" si="194"/>
        <v>144.33670200000003</v>
      </c>
      <c r="Q218" s="154">
        <v>0</v>
      </c>
      <c r="R218" s="180">
        <f t="shared" si="195"/>
        <v>144.33670200000003</v>
      </c>
      <c r="S218" s="153">
        <f t="shared" si="196"/>
        <v>14.433670200000003</v>
      </c>
      <c r="T218" s="47" t="s">
        <v>313</v>
      </c>
      <c r="V218" s="17"/>
    </row>
    <row r="219" spans="1:22" s="47" customFormat="1" x14ac:dyDescent="0.4">
      <c r="A219" s="177"/>
      <c r="B219" s="159"/>
      <c r="C219" s="161"/>
      <c r="D219" s="179"/>
      <c r="E219" s="179"/>
      <c r="F219" s="179"/>
      <c r="G219" s="180"/>
      <c r="H219" s="181"/>
      <c r="I219" s="181"/>
      <c r="J219" s="180"/>
      <c r="K219" s="153"/>
      <c r="L219" s="180"/>
      <c r="M219" s="180"/>
      <c r="N219" s="180"/>
      <c r="O219" s="182"/>
      <c r="P219" s="179"/>
      <c r="Q219" s="154"/>
      <c r="R219" s="180"/>
      <c r="S219" s="153"/>
      <c r="T219" s="47" t="s">
        <v>313</v>
      </c>
      <c r="V219" s="17"/>
    </row>
    <row r="220" spans="1:22" s="47" customFormat="1" x14ac:dyDescent="0.4">
      <c r="A220" s="177" t="s">
        <v>377</v>
      </c>
      <c r="B220" s="159">
        <v>118.9</v>
      </c>
      <c r="C220" s="178"/>
      <c r="D220" s="179">
        <f>ROUNDUP(((B220-C220)*$D$4),2)</f>
        <v>1.19</v>
      </c>
      <c r="E220" s="179">
        <f>(B220-C220)+D220</f>
        <v>120.09</v>
      </c>
      <c r="F220" s="179">
        <v>10.8</v>
      </c>
      <c r="G220" s="180">
        <f>E220+$F$4</f>
        <v>130.89000000000001</v>
      </c>
      <c r="H220" s="181">
        <f t="shared" ref="H220" si="197">G220*$H$4</f>
        <v>3.9267000000000003</v>
      </c>
      <c r="I220" s="181">
        <f t="shared" ref="I220" si="198">G220+H220</f>
        <v>134.81670000000003</v>
      </c>
      <c r="J220" s="180"/>
      <c r="K220" s="153">
        <f t="shared" ref="K220" si="199">I220-J220</f>
        <v>134.81670000000003</v>
      </c>
      <c r="L220" s="180"/>
      <c r="M220" s="180">
        <f t="shared" ref="M220" si="200">ROUNDUP((K220*$M$4),2)</f>
        <v>1.35</v>
      </c>
      <c r="N220" s="180">
        <f t="shared" ref="N220" si="201">(K220-L220)+M220</f>
        <v>136.16670000000002</v>
      </c>
      <c r="O220" s="182">
        <f t="shared" ref="O220" si="202">(K220-L220+M220)*$O$4</f>
        <v>8.1700020000000002</v>
      </c>
      <c r="P220" s="179">
        <f t="shared" ref="P220" si="203">N220+O220</f>
        <v>144.33670200000003</v>
      </c>
      <c r="Q220" s="154">
        <v>0</v>
      </c>
      <c r="R220" s="180">
        <f t="shared" ref="R220" si="204">P220-Q220</f>
        <v>144.33670200000003</v>
      </c>
      <c r="S220" s="153">
        <f t="shared" ref="S220:S233" si="205">R220/10</f>
        <v>14.433670200000003</v>
      </c>
      <c r="V220" s="17"/>
    </row>
    <row r="221" spans="1:22" s="47" customFormat="1" x14ac:dyDescent="0.4">
      <c r="A221" s="177"/>
      <c r="B221" s="157"/>
      <c r="C221" s="178"/>
      <c r="D221" s="179"/>
      <c r="E221" s="179"/>
      <c r="F221" s="179"/>
      <c r="G221" s="180"/>
      <c r="H221" s="181"/>
      <c r="I221" s="181"/>
      <c r="J221" s="180"/>
      <c r="K221" s="153"/>
      <c r="L221" s="180"/>
      <c r="M221" s="180"/>
      <c r="N221" s="180"/>
      <c r="O221" s="182"/>
      <c r="P221" s="179"/>
      <c r="Q221" s="154"/>
      <c r="R221" s="180"/>
      <c r="S221" s="153"/>
      <c r="T221" s="47" t="s">
        <v>313</v>
      </c>
    </row>
    <row r="222" spans="1:22" s="47" customFormat="1" x14ac:dyDescent="0.4">
      <c r="A222" s="177" t="s">
        <v>195</v>
      </c>
      <c r="B222" s="159">
        <v>108.9</v>
      </c>
      <c r="C222" s="178"/>
      <c r="D222" s="179">
        <v>1.0900000000000001</v>
      </c>
      <c r="E222" s="179">
        <v>109.99</v>
      </c>
      <c r="F222" s="179">
        <v>12.8</v>
      </c>
      <c r="G222" s="180">
        <v>120.79</v>
      </c>
      <c r="H222" s="181">
        <v>3.62</v>
      </c>
      <c r="I222" s="181">
        <v>124.41</v>
      </c>
      <c r="J222" s="180"/>
      <c r="K222" s="153">
        <v>124.41</v>
      </c>
      <c r="L222" s="180"/>
      <c r="M222" s="180">
        <v>1.25</v>
      </c>
      <c r="N222" s="180">
        <v>125.66</v>
      </c>
      <c r="O222" s="182">
        <v>7.5397999999999996</v>
      </c>
      <c r="P222" s="179">
        <v>133.19999999999999</v>
      </c>
      <c r="Q222" s="154">
        <v>0</v>
      </c>
      <c r="R222" s="180">
        <f t="shared" ref="R222:R233" si="206">P222-Q222</f>
        <v>133.19999999999999</v>
      </c>
      <c r="S222" s="153">
        <f t="shared" si="205"/>
        <v>13.319999999999999</v>
      </c>
      <c r="T222" s="47" t="s">
        <v>313</v>
      </c>
    </row>
    <row r="223" spans="1:22" s="47" customFormat="1" x14ac:dyDescent="0.4">
      <c r="A223" s="188" t="s">
        <v>378</v>
      </c>
      <c r="B223" s="159">
        <v>108.9</v>
      </c>
      <c r="C223" s="178"/>
      <c r="D223" s="179">
        <v>1.0900000000000001</v>
      </c>
      <c r="E223" s="179">
        <v>109.99</v>
      </c>
      <c r="F223" s="179">
        <v>12.8</v>
      </c>
      <c r="G223" s="180">
        <v>120.79</v>
      </c>
      <c r="H223" s="181">
        <v>3.62</v>
      </c>
      <c r="I223" s="181">
        <v>124.41</v>
      </c>
      <c r="J223" s="180"/>
      <c r="K223" s="153">
        <v>124.41</v>
      </c>
      <c r="L223" s="180"/>
      <c r="M223" s="180">
        <v>1.25</v>
      </c>
      <c r="N223" s="180">
        <v>125.66</v>
      </c>
      <c r="O223" s="182">
        <v>7.5397999999999996</v>
      </c>
      <c r="P223" s="179">
        <v>133.19999999999999</v>
      </c>
      <c r="Q223" s="154">
        <v>0</v>
      </c>
      <c r="R223" s="180">
        <f t="shared" si="206"/>
        <v>133.19999999999999</v>
      </c>
      <c r="S223" s="153">
        <f t="shared" si="205"/>
        <v>13.319999999999999</v>
      </c>
      <c r="T223" s="47" t="s">
        <v>313</v>
      </c>
    </row>
    <row r="224" spans="1:22" s="47" customFormat="1" x14ac:dyDescent="0.4">
      <c r="A224" s="189" t="s">
        <v>379</v>
      </c>
      <c r="B224" s="159">
        <v>108.9</v>
      </c>
      <c r="C224" s="190"/>
      <c r="D224" s="179">
        <v>1.0900000000000001</v>
      </c>
      <c r="E224" s="179">
        <v>109.99</v>
      </c>
      <c r="F224" s="179">
        <v>12.8</v>
      </c>
      <c r="G224" s="180">
        <v>120.79</v>
      </c>
      <c r="H224" s="181">
        <v>3.62</v>
      </c>
      <c r="I224" s="181">
        <v>124.41</v>
      </c>
      <c r="J224" s="180"/>
      <c r="K224" s="153">
        <v>124.41</v>
      </c>
      <c r="L224" s="180"/>
      <c r="M224" s="180">
        <v>1.25</v>
      </c>
      <c r="N224" s="180">
        <v>125.66</v>
      </c>
      <c r="O224" s="182">
        <v>7.5397999999999996</v>
      </c>
      <c r="P224" s="179">
        <v>133.19999999999999</v>
      </c>
      <c r="Q224" s="154">
        <v>0</v>
      </c>
      <c r="R224" s="180">
        <f t="shared" si="206"/>
        <v>133.19999999999999</v>
      </c>
      <c r="S224" s="153">
        <f t="shared" si="205"/>
        <v>13.319999999999999</v>
      </c>
      <c r="T224" s="47" t="s">
        <v>313</v>
      </c>
    </row>
    <row r="225" spans="1:20" s="47" customFormat="1" x14ac:dyDescent="0.4">
      <c r="A225" s="177" t="s">
        <v>380</v>
      </c>
      <c r="B225" s="159">
        <v>108.9</v>
      </c>
      <c r="C225" s="178"/>
      <c r="D225" s="179">
        <v>1.0900000000000001</v>
      </c>
      <c r="E225" s="179">
        <v>109.99</v>
      </c>
      <c r="F225" s="179">
        <v>12.8</v>
      </c>
      <c r="G225" s="180">
        <v>120.79</v>
      </c>
      <c r="H225" s="181">
        <v>3.62</v>
      </c>
      <c r="I225" s="181">
        <v>124.41</v>
      </c>
      <c r="J225" s="180"/>
      <c r="K225" s="153">
        <v>124.41</v>
      </c>
      <c r="L225" s="180"/>
      <c r="M225" s="180">
        <v>1.25</v>
      </c>
      <c r="N225" s="180">
        <v>125.66</v>
      </c>
      <c r="O225" s="182">
        <v>7.5397999999999996</v>
      </c>
      <c r="P225" s="179">
        <v>133.19999999999999</v>
      </c>
      <c r="Q225" s="154">
        <v>0</v>
      </c>
      <c r="R225" s="180">
        <f t="shared" si="206"/>
        <v>133.19999999999999</v>
      </c>
      <c r="S225" s="153">
        <f t="shared" si="205"/>
        <v>13.319999999999999</v>
      </c>
      <c r="T225" s="47" t="s">
        <v>313</v>
      </c>
    </row>
    <row r="226" spans="1:20" s="47" customFormat="1" x14ac:dyDescent="0.4">
      <c r="A226" s="191" t="s">
        <v>381</v>
      </c>
      <c r="B226" s="159">
        <v>108.9</v>
      </c>
      <c r="C226" s="190"/>
      <c r="D226" s="179">
        <v>1.0900000000000001</v>
      </c>
      <c r="E226" s="179">
        <v>109.99</v>
      </c>
      <c r="F226" s="179">
        <v>12.8</v>
      </c>
      <c r="G226" s="180">
        <v>120.79</v>
      </c>
      <c r="H226" s="181">
        <v>3.62</v>
      </c>
      <c r="I226" s="181">
        <v>124.41</v>
      </c>
      <c r="J226" s="180"/>
      <c r="K226" s="153">
        <v>124.41</v>
      </c>
      <c r="L226" s="180"/>
      <c r="M226" s="180">
        <v>1.25</v>
      </c>
      <c r="N226" s="180">
        <v>125.66</v>
      </c>
      <c r="O226" s="182">
        <v>7.5397999999999996</v>
      </c>
      <c r="P226" s="179">
        <v>133.19999999999999</v>
      </c>
      <c r="Q226" s="154">
        <v>0</v>
      </c>
      <c r="R226" s="180">
        <f t="shared" si="206"/>
        <v>133.19999999999999</v>
      </c>
      <c r="S226" s="153">
        <f t="shared" si="205"/>
        <v>13.319999999999999</v>
      </c>
      <c r="T226" s="47" t="s">
        <v>313</v>
      </c>
    </row>
    <row r="227" spans="1:20" s="47" customFormat="1" x14ac:dyDescent="0.4">
      <c r="A227" s="177" t="s">
        <v>382</v>
      </c>
      <c r="B227" s="159">
        <v>108.9</v>
      </c>
      <c r="C227" s="178"/>
      <c r="D227" s="179">
        <v>1.0900000000000001</v>
      </c>
      <c r="E227" s="179">
        <v>109.99</v>
      </c>
      <c r="F227" s="179">
        <v>12.8</v>
      </c>
      <c r="G227" s="180">
        <v>120.79</v>
      </c>
      <c r="H227" s="181">
        <v>3.62</v>
      </c>
      <c r="I227" s="181">
        <v>124.41</v>
      </c>
      <c r="J227" s="180"/>
      <c r="K227" s="153">
        <v>124.41</v>
      </c>
      <c r="L227" s="180"/>
      <c r="M227" s="180">
        <v>1.25</v>
      </c>
      <c r="N227" s="180">
        <v>125.66</v>
      </c>
      <c r="O227" s="182">
        <v>7.5397999999999996</v>
      </c>
      <c r="P227" s="179">
        <v>133.19999999999999</v>
      </c>
      <c r="Q227" s="154">
        <v>0</v>
      </c>
      <c r="R227" s="180">
        <f t="shared" si="206"/>
        <v>133.19999999999999</v>
      </c>
      <c r="S227" s="153">
        <f t="shared" si="205"/>
        <v>13.319999999999999</v>
      </c>
      <c r="T227" s="47" t="s">
        <v>313</v>
      </c>
    </row>
    <row r="228" spans="1:20" s="47" customFormat="1" x14ac:dyDescent="0.4">
      <c r="A228" s="177" t="s">
        <v>383</v>
      </c>
      <c r="B228" s="159">
        <v>108.9</v>
      </c>
      <c r="C228" s="190"/>
      <c r="D228" s="179">
        <v>1.0900000000000001</v>
      </c>
      <c r="E228" s="179">
        <v>109.99</v>
      </c>
      <c r="F228" s="179">
        <v>12.8</v>
      </c>
      <c r="G228" s="180">
        <v>120.79</v>
      </c>
      <c r="H228" s="181">
        <v>3.62</v>
      </c>
      <c r="I228" s="181">
        <v>124.41</v>
      </c>
      <c r="J228" s="180"/>
      <c r="K228" s="153">
        <v>124.41</v>
      </c>
      <c r="L228" s="180"/>
      <c r="M228" s="180">
        <v>1.25</v>
      </c>
      <c r="N228" s="180">
        <v>125.66</v>
      </c>
      <c r="O228" s="182">
        <v>7.5397999999999996</v>
      </c>
      <c r="P228" s="179">
        <v>133.19999999999999</v>
      </c>
      <c r="Q228" s="154">
        <v>0</v>
      </c>
      <c r="R228" s="180">
        <f t="shared" si="206"/>
        <v>133.19999999999999</v>
      </c>
      <c r="S228" s="153">
        <f t="shared" si="205"/>
        <v>13.319999999999999</v>
      </c>
      <c r="T228" s="47" t="s">
        <v>313</v>
      </c>
    </row>
    <row r="229" spans="1:20" s="47" customFormat="1" x14ac:dyDescent="0.4">
      <c r="A229" s="192" t="s">
        <v>384</v>
      </c>
      <c r="B229" s="159">
        <v>108.9</v>
      </c>
      <c r="C229" s="178"/>
      <c r="D229" s="179">
        <v>1.0900000000000001</v>
      </c>
      <c r="E229" s="179">
        <v>109.99</v>
      </c>
      <c r="F229" s="179">
        <v>12.8</v>
      </c>
      <c r="G229" s="180">
        <v>120.79</v>
      </c>
      <c r="H229" s="181">
        <v>3.62</v>
      </c>
      <c r="I229" s="181">
        <v>124.41</v>
      </c>
      <c r="J229" s="180"/>
      <c r="K229" s="153">
        <v>124.41</v>
      </c>
      <c r="L229" s="180"/>
      <c r="M229" s="180">
        <v>1.25</v>
      </c>
      <c r="N229" s="180">
        <v>125.66</v>
      </c>
      <c r="O229" s="182">
        <v>7.5397999999999996</v>
      </c>
      <c r="P229" s="179">
        <v>133.19999999999999</v>
      </c>
      <c r="Q229" s="154">
        <v>0</v>
      </c>
      <c r="R229" s="180">
        <f t="shared" si="206"/>
        <v>133.19999999999999</v>
      </c>
      <c r="S229" s="153">
        <f t="shared" si="205"/>
        <v>13.319999999999999</v>
      </c>
      <c r="T229" s="47" t="s">
        <v>313</v>
      </c>
    </row>
    <row r="230" spans="1:20" s="47" customFormat="1" x14ac:dyDescent="0.4">
      <c r="A230" s="192" t="s">
        <v>196</v>
      </c>
      <c r="B230" s="159">
        <v>108.9</v>
      </c>
      <c r="C230" s="190"/>
      <c r="D230" s="179">
        <v>1.0900000000000001</v>
      </c>
      <c r="E230" s="179">
        <v>109.99</v>
      </c>
      <c r="F230" s="179">
        <v>12.8</v>
      </c>
      <c r="G230" s="180">
        <v>120.79</v>
      </c>
      <c r="H230" s="181">
        <v>3.62</v>
      </c>
      <c r="I230" s="181">
        <v>124.41</v>
      </c>
      <c r="J230" s="180"/>
      <c r="K230" s="153">
        <v>124.41</v>
      </c>
      <c r="L230" s="180"/>
      <c r="M230" s="180">
        <v>1.25</v>
      </c>
      <c r="N230" s="180">
        <v>125.66</v>
      </c>
      <c r="O230" s="182">
        <v>7.5397999999999996</v>
      </c>
      <c r="P230" s="179">
        <v>133.19999999999999</v>
      </c>
      <c r="Q230" s="154">
        <v>0</v>
      </c>
      <c r="R230" s="180">
        <f t="shared" si="206"/>
        <v>133.19999999999999</v>
      </c>
      <c r="S230" s="153">
        <f t="shared" si="205"/>
        <v>13.319999999999999</v>
      </c>
      <c r="T230" s="47" t="s">
        <v>313</v>
      </c>
    </row>
    <row r="231" spans="1:20" s="47" customFormat="1" x14ac:dyDescent="0.4">
      <c r="A231" s="177" t="s">
        <v>385</v>
      </c>
      <c r="B231" s="159">
        <v>108.9</v>
      </c>
      <c r="C231" s="178"/>
      <c r="D231" s="179">
        <v>1.0900000000000001</v>
      </c>
      <c r="E231" s="179">
        <v>109.99</v>
      </c>
      <c r="F231" s="179">
        <v>12.8</v>
      </c>
      <c r="G231" s="180">
        <v>120.79</v>
      </c>
      <c r="H231" s="181">
        <v>3.62</v>
      </c>
      <c r="I231" s="181">
        <v>124.41</v>
      </c>
      <c r="J231" s="180"/>
      <c r="K231" s="153">
        <v>124.41</v>
      </c>
      <c r="L231" s="180"/>
      <c r="M231" s="180">
        <v>1.25</v>
      </c>
      <c r="N231" s="180">
        <v>125.66</v>
      </c>
      <c r="O231" s="182">
        <v>7.5397999999999996</v>
      </c>
      <c r="P231" s="179">
        <v>133.19999999999999</v>
      </c>
      <c r="Q231" s="154">
        <v>0</v>
      </c>
      <c r="R231" s="180">
        <f t="shared" si="206"/>
        <v>133.19999999999999</v>
      </c>
      <c r="S231" s="153">
        <f t="shared" si="205"/>
        <v>13.319999999999999</v>
      </c>
      <c r="T231" s="47" t="s">
        <v>313</v>
      </c>
    </row>
    <row r="232" spans="1:20" s="47" customFormat="1" x14ac:dyDescent="0.4">
      <c r="A232" s="193" t="s">
        <v>197</v>
      </c>
      <c r="B232" s="159">
        <v>108.9</v>
      </c>
      <c r="C232" s="194"/>
      <c r="D232" s="179">
        <v>1.0900000000000001</v>
      </c>
      <c r="E232" s="179">
        <v>109.99</v>
      </c>
      <c r="F232" s="179">
        <v>12.8</v>
      </c>
      <c r="G232" s="180">
        <v>120.79</v>
      </c>
      <c r="H232" s="181">
        <v>3.62</v>
      </c>
      <c r="I232" s="181">
        <v>124.41</v>
      </c>
      <c r="J232" s="195"/>
      <c r="K232" s="153">
        <v>124.41</v>
      </c>
      <c r="L232" s="195"/>
      <c r="M232" s="180">
        <v>1.25</v>
      </c>
      <c r="N232" s="180">
        <v>125.66</v>
      </c>
      <c r="O232" s="182">
        <v>7.5397999999999996</v>
      </c>
      <c r="P232" s="179">
        <v>133.19999999999999</v>
      </c>
      <c r="Q232" s="164">
        <v>0</v>
      </c>
      <c r="R232" s="180">
        <f t="shared" si="206"/>
        <v>133.19999999999999</v>
      </c>
      <c r="S232" s="153">
        <f t="shared" si="205"/>
        <v>13.319999999999999</v>
      </c>
    </row>
    <row r="233" spans="1:20" s="47" customFormat="1" x14ac:dyDescent="0.4">
      <c r="A233" s="193" t="s">
        <v>386</v>
      </c>
      <c r="B233" s="159">
        <v>108.9</v>
      </c>
      <c r="C233" s="194"/>
      <c r="D233" s="179">
        <v>1.0900000000000001</v>
      </c>
      <c r="E233" s="179">
        <v>109.99</v>
      </c>
      <c r="F233" s="179">
        <v>12.8</v>
      </c>
      <c r="G233" s="180">
        <v>120.79</v>
      </c>
      <c r="H233" s="181">
        <v>3.62</v>
      </c>
      <c r="I233" s="181">
        <v>124.41</v>
      </c>
      <c r="J233" s="195"/>
      <c r="K233" s="153">
        <v>124.41</v>
      </c>
      <c r="L233" s="195"/>
      <c r="M233" s="180">
        <v>1.25</v>
      </c>
      <c r="N233" s="180">
        <v>125.66</v>
      </c>
      <c r="O233" s="182">
        <v>7.5397999999999996</v>
      </c>
      <c r="P233" s="179">
        <v>133.19999999999999</v>
      </c>
      <c r="Q233" s="164">
        <v>0</v>
      </c>
      <c r="R233" s="180">
        <f t="shared" si="206"/>
        <v>133.19999999999999</v>
      </c>
      <c r="S233" s="153">
        <f t="shared" si="205"/>
        <v>13.319999999999999</v>
      </c>
      <c r="T233" s="47" t="s">
        <v>313</v>
      </c>
    </row>
    <row r="234" spans="1:20" s="47" customFormat="1" x14ac:dyDescent="0.4">
      <c r="A234" s="193"/>
      <c r="B234" s="159"/>
      <c r="C234" s="194"/>
      <c r="D234" s="196"/>
      <c r="E234" s="196"/>
      <c r="F234" s="179"/>
      <c r="G234" s="195"/>
      <c r="H234" s="197"/>
      <c r="I234" s="197"/>
      <c r="J234" s="195"/>
      <c r="K234" s="198"/>
      <c r="L234" s="195"/>
      <c r="M234" s="195"/>
      <c r="N234" s="195"/>
      <c r="O234" s="199"/>
      <c r="P234" s="196"/>
      <c r="Q234" s="164"/>
      <c r="R234" s="180"/>
      <c r="S234" s="198"/>
      <c r="T234" s="47" t="s">
        <v>313</v>
      </c>
    </row>
    <row r="235" spans="1:20" s="47" customFormat="1" x14ac:dyDescent="0.4">
      <c r="A235" s="193" t="s">
        <v>388</v>
      </c>
      <c r="B235" s="159">
        <v>108.9</v>
      </c>
      <c r="C235" s="178"/>
      <c r="D235" s="179">
        <f>ROUNDUP(((B235-C235)*$D$4),2)</f>
        <v>1.0900000000000001</v>
      </c>
      <c r="E235" s="179">
        <f>(B235-C235)+D235</f>
        <v>109.99000000000001</v>
      </c>
      <c r="F235" s="179">
        <v>10.8</v>
      </c>
      <c r="G235" s="180">
        <f>E235+$F$4</f>
        <v>120.79</v>
      </c>
      <c r="H235" s="181">
        <f t="shared" ref="H235:H236" si="207">G235*$H$4</f>
        <v>3.6236999999999999</v>
      </c>
      <c r="I235" s="181">
        <f t="shared" ref="I235:I236" si="208">G235+H235</f>
        <v>124.41370000000001</v>
      </c>
      <c r="J235" s="180"/>
      <c r="K235" s="153">
        <f t="shared" ref="K235:K263" si="209">I235-J235</f>
        <v>124.41370000000001</v>
      </c>
      <c r="L235" s="180"/>
      <c r="M235" s="180">
        <f t="shared" ref="M235:M236" si="210">ROUNDUP((K235*$M$4),2)</f>
        <v>1.25</v>
      </c>
      <c r="N235" s="180">
        <f t="shared" ref="N235:N236" si="211">(K235-L235)+M235</f>
        <v>125.66370000000001</v>
      </c>
      <c r="O235" s="182">
        <f t="shared" ref="O235:O236" si="212">(K235-L235+M235)*$O$4</f>
        <v>7.539822</v>
      </c>
      <c r="P235" s="179">
        <f t="shared" ref="P235:P236" si="213">N235+O235</f>
        <v>133.20352199999999</v>
      </c>
      <c r="Q235" s="154">
        <v>0</v>
      </c>
      <c r="R235" s="180">
        <f t="shared" ref="R235:R236" si="214">P235-Q235</f>
        <v>133.20352199999999</v>
      </c>
      <c r="S235" s="153">
        <f t="shared" ref="S235:S236" si="215">R235/10</f>
        <v>13.320352199999999</v>
      </c>
      <c r="T235" s="47" t="s">
        <v>313</v>
      </c>
    </row>
    <row r="236" spans="1:20" s="47" customFormat="1" x14ac:dyDescent="0.4">
      <c r="A236" s="193" t="s">
        <v>387</v>
      </c>
      <c r="B236" s="159">
        <v>108.9</v>
      </c>
      <c r="C236" s="178"/>
      <c r="D236" s="179">
        <f>ROUNDUP(((B236-C236)*$D$4),2)</f>
        <v>1.0900000000000001</v>
      </c>
      <c r="E236" s="179">
        <f>(B236-C236)+D236</f>
        <v>109.99000000000001</v>
      </c>
      <c r="F236" s="179">
        <v>10.8</v>
      </c>
      <c r="G236" s="180">
        <f>E236+$F$4</f>
        <v>120.79</v>
      </c>
      <c r="H236" s="181">
        <f t="shared" si="207"/>
        <v>3.6236999999999999</v>
      </c>
      <c r="I236" s="181">
        <f t="shared" si="208"/>
        <v>124.41370000000001</v>
      </c>
      <c r="J236" s="180"/>
      <c r="K236" s="153">
        <f t="shared" si="209"/>
        <v>124.41370000000001</v>
      </c>
      <c r="L236" s="180"/>
      <c r="M236" s="180">
        <f t="shared" si="210"/>
        <v>1.25</v>
      </c>
      <c r="N236" s="180">
        <f t="shared" si="211"/>
        <v>125.66370000000001</v>
      </c>
      <c r="O236" s="182">
        <f t="shared" si="212"/>
        <v>7.539822</v>
      </c>
      <c r="P236" s="179">
        <f t="shared" si="213"/>
        <v>133.20352199999999</v>
      </c>
      <c r="Q236" s="154">
        <v>0</v>
      </c>
      <c r="R236" s="180">
        <f t="shared" si="214"/>
        <v>133.20352199999999</v>
      </c>
      <c r="S236" s="153">
        <f t="shared" si="215"/>
        <v>13.320352199999999</v>
      </c>
      <c r="T236" s="47" t="s">
        <v>313</v>
      </c>
    </row>
    <row r="237" spans="1:20" s="47" customFormat="1" x14ac:dyDescent="0.4">
      <c r="A237" s="193"/>
      <c r="B237" s="165"/>
      <c r="C237" s="194"/>
      <c r="D237" s="196"/>
      <c r="E237" s="196"/>
      <c r="F237" s="179"/>
      <c r="G237" s="195"/>
      <c r="H237" s="197"/>
      <c r="I237" s="197"/>
      <c r="J237" s="195"/>
      <c r="K237" s="153"/>
      <c r="L237" s="195"/>
      <c r="M237" s="195"/>
      <c r="N237" s="195"/>
      <c r="O237" s="199"/>
      <c r="P237" s="196"/>
      <c r="Q237" s="164"/>
      <c r="R237" s="195"/>
      <c r="S237" s="198"/>
      <c r="T237" s="47" t="s">
        <v>313</v>
      </c>
    </row>
    <row r="238" spans="1:20" s="47" customFormat="1" x14ac:dyDescent="0.4">
      <c r="A238" s="193" t="s">
        <v>389</v>
      </c>
      <c r="B238" s="159">
        <v>118.9</v>
      </c>
      <c r="C238" s="178"/>
      <c r="D238" s="179">
        <f t="shared" ref="D238:D245" si="216">ROUNDUP(((B238-C238)*$D$4),2)</f>
        <v>1.19</v>
      </c>
      <c r="E238" s="179">
        <f t="shared" ref="E238:E242" si="217">(B238-C238)+D238</f>
        <v>120.09</v>
      </c>
      <c r="F238" s="179">
        <v>10.8</v>
      </c>
      <c r="G238" s="180">
        <f t="shared" ref="G238:G242" si="218">E238+$F$4</f>
        <v>130.89000000000001</v>
      </c>
      <c r="H238" s="181">
        <f t="shared" ref="H238:H245" si="219">G238*$H$4</f>
        <v>3.9267000000000003</v>
      </c>
      <c r="I238" s="181">
        <f t="shared" ref="I238:I245" si="220">G238+H238</f>
        <v>134.81670000000003</v>
      </c>
      <c r="J238" s="180"/>
      <c r="K238" s="153">
        <f t="shared" si="209"/>
        <v>134.81670000000003</v>
      </c>
      <c r="L238" s="180"/>
      <c r="M238" s="180">
        <f t="shared" ref="M238:M245" si="221">ROUNDUP((K238*$M$4),2)</f>
        <v>1.35</v>
      </c>
      <c r="N238" s="180">
        <f t="shared" ref="N238:N242" si="222">(K238-L238)+M238</f>
        <v>136.16670000000002</v>
      </c>
      <c r="O238" s="182">
        <f t="shared" ref="O238:O245" si="223">(K238-L238+M238)*$O$4</f>
        <v>8.1700020000000002</v>
      </c>
      <c r="P238" s="179">
        <f t="shared" ref="P238:P242" si="224">N238+O238</f>
        <v>144.33670200000003</v>
      </c>
      <c r="Q238" s="154">
        <v>0</v>
      </c>
      <c r="R238" s="180">
        <f t="shared" ref="R238:R245" si="225">P238-Q238</f>
        <v>144.33670200000003</v>
      </c>
      <c r="S238" s="153">
        <f t="shared" ref="S238:S245" si="226">R238/10</f>
        <v>14.433670200000003</v>
      </c>
      <c r="T238" s="47" t="s">
        <v>313</v>
      </c>
    </row>
    <row r="239" spans="1:20" s="47" customFormat="1" x14ac:dyDescent="0.4">
      <c r="A239" s="193" t="s">
        <v>390</v>
      </c>
      <c r="B239" s="159">
        <v>118.9</v>
      </c>
      <c r="C239" s="178"/>
      <c r="D239" s="179">
        <f t="shared" si="216"/>
        <v>1.19</v>
      </c>
      <c r="E239" s="179">
        <f t="shared" si="217"/>
        <v>120.09</v>
      </c>
      <c r="F239" s="179">
        <v>10.8</v>
      </c>
      <c r="G239" s="180">
        <f t="shared" si="218"/>
        <v>130.89000000000001</v>
      </c>
      <c r="H239" s="181">
        <f t="shared" si="219"/>
        <v>3.9267000000000003</v>
      </c>
      <c r="I239" s="181">
        <f t="shared" si="220"/>
        <v>134.81670000000003</v>
      </c>
      <c r="J239" s="180"/>
      <c r="K239" s="153">
        <f t="shared" si="209"/>
        <v>134.81670000000003</v>
      </c>
      <c r="L239" s="180"/>
      <c r="M239" s="180">
        <f t="shared" si="221"/>
        <v>1.35</v>
      </c>
      <c r="N239" s="180">
        <f t="shared" si="222"/>
        <v>136.16670000000002</v>
      </c>
      <c r="O239" s="182">
        <f t="shared" si="223"/>
        <v>8.1700020000000002</v>
      </c>
      <c r="P239" s="179">
        <f t="shared" si="224"/>
        <v>144.33670200000003</v>
      </c>
      <c r="Q239" s="154">
        <v>0</v>
      </c>
      <c r="R239" s="180">
        <f t="shared" si="225"/>
        <v>144.33670200000003</v>
      </c>
      <c r="S239" s="153">
        <f t="shared" si="226"/>
        <v>14.433670200000003</v>
      </c>
      <c r="T239" s="47" t="s">
        <v>313</v>
      </c>
    </row>
    <row r="240" spans="1:20" s="47" customFormat="1" x14ac:dyDescent="0.4">
      <c r="A240" s="193" t="s">
        <v>391</v>
      </c>
      <c r="B240" s="159">
        <v>118.9</v>
      </c>
      <c r="C240" s="178"/>
      <c r="D240" s="179">
        <f t="shared" si="216"/>
        <v>1.19</v>
      </c>
      <c r="E240" s="179">
        <f t="shared" si="217"/>
        <v>120.09</v>
      </c>
      <c r="F240" s="179">
        <v>10.8</v>
      </c>
      <c r="G240" s="180">
        <f t="shared" si="218"/>
        <v>130.89000000000001</v>
      </c>
      <c r="H240" s="181">
        <f t="shared" si="219"/>
        <v>3.9267000000000003</v>
      </c>
      <c r="I240" s="181">
        <f t="shared" si="220"/>
        <v>134.81670000000003</v>
      </c>
      <c r="J240" s="180"/>
      <c r="K240" s="153">
        <f t="shared" si="209"/>
        <v>134.81670000000003</v>
      </c>
      <c r="L240" s="180"/>
      <c r="M240" s="180">
        <f t="shared" si="221"/>
        <v>1.35</v>
      </c>
      <c r="N240" s="180">
        <f t="shared" si="222"/>
        <v>136.16670000000002</v>
      </c>
      <c r="O240" s="182">
        <f t="shared" si="223"/>
        <v>8.1700020000000002</v>
      </c>
      <c r="P240" s="179">
        <f t="shared" si="224"/>
        <v>144.33670200000003</v>
      </c>
      <c r="Q240" s="154">
        <v>0</v>
      </c>
      <c r="R240" s="180">
        <f t="shared" si="225"/>
        <v>144.33670200000003</v>
      </c>
      <c r="S240" s="153">
        <f t="shared" si="226"/>
        <v>14.433670200000003</v>
      </c>
      <c r="T240" s="47" t="s">
        <v>313</v>
      </c>
    </row>
    <row r="241" spans="1:24" s="47" customFormat="1" x14ac:dyDescent="0.4">
      <c r="A241" s="193" t="s">
        <v>392</v>
      </c>
      <c r="B241" s="159">
        <v>118.9</v>
      </c>
      <c r="C241" s="178"/>
      <c r="D241" s="179">
        <f t="shared" si="216"/>
        <v>1.19</v>
      </c>
      <c r="E241" s="179">
        <f t="shared" si="217"/>
        <v>120.09</v>
      </c>
      <c r="F241" s="179">
        <v>10.8</v>
      </c>
      <c r="G241" s="180">
        <f t="shared" si="218"/>
        <v>130.89000000000001</v>
      </c>
      <c r="H241" s="181">
        <f t="shared" si="219"/>
        <v>3.9267000000000003</v>
      </c>
      <c r="I241" s="181">
        <f t="shared" si="220"/>
        <v>134.81670000000003</v>
      </c>
      <c r="J241" s="180"/>
      <c r="K241" s="153">
        <f t="shared" si="209"/>
        <v>134.81670000000003</v>
      </c>
      <c r="L241" s="180"/>
      <c r="M241" s="180">
        <f t="shared" si="221"/>
        <v>1.35</v>
      </c>
      <c r="N241" s="180">
        <f t="shared" si="222"/>
        <v>136.16670000000002</v>
      </c>
      <c r="O241" s="182">
        <f t="shared" si="223"/>
        <v>8.1700020000000002</v>
      </c>
      <c r="P241" s="179">
        <f t="shared" si="224"/>
        <v>144.33670200000003</v>
      </c>
      <c r="Q241" s="154">
        <v>0</v>
      </c>
      <c r="R241" s="180">
        <f t="shared" si="225"/>
        <v>144.33670200000003</v>
      </c>
      <c r="S241" s="153">
        <f t="shared" si="226"/>
        <v>14.433670200000003</v>
      </c>
      <c r="T241" s="47" t="s">
        <v>313</v>
      </c>
    </row>
    <row r="242" spans="1:24" s="47" customFormat="1" x14ac:dyDescent="0.4">
      <c r="A242" s="193" t="s">
        <v>393</v>
      </c>
      <c r="B242" s="159">
        <v>118.9</v>
      </c>
      <c r="C242" s="178"/>
      <c r="D242" s="179">
        <f t="shared" si="216"/>
        <v>1.19</v>
      </c>
      <c r="E242" s="179">
        <f t="shared" si="217"/>
        <v>120.09</v>
      </c>
      <c r="F242" s="179">
        <v>10.8</v>
      </c>
      <c r="G242" s="180">
        <f t="shared" si="218"/>
        <v>130.89000000000001</v>
      </c>
      <c r="H242" s="181">
        <f t="shared" si="219"/>
        <v>3.9267000000000003</v>
      </c>
      <c r="I242" s="181">
        <f t="shared" si="220"/>
        <v>134.81670000000003</v>
      </c>
      <c r="J242" s="180"/>
      <c r="K242" s="153">
        <f t="shared" si="209"/>
        <v>134.81670000000003</v>
      </c>
      <c r="L242" s="180"/>
      <c r="M242" s="180">
        <f t="shared" si="221"/>
        <v>1.35</v>
      </c>
      <c r="N242" s="180">
        <f t="shared" si="222"/>
        <v>136.16670000000002</v>
      </c>
      <c r="O242" s="182">
        <f t="shared" si="223"/>
        <v>8.1700020000000002</v>
      </c>
      <c r="P242" s="179">
        <f t="shared" si="224"/>
        <v>144.33670200000003</v>
      </c>
      <c r="Q242" s="154">
        <v>0</v>
      </c>
      <c r="R242" s="180">
        <f t="shared" si="225"/>
        <v>144.33670200000003</v>
      </c>
      <c r="S242" s="153">
        <f t="shared" si="226"/>
        <v>14.433670200000003</v>
      </c>
    </row>
    <row r="243" spans="1:24" s="47" customFormat="1" x14ac:dyDescent="0.4">
      <c r="A243" s="193" t="s">
        <v>394</v>
      </c>
      <c r="B243" s="159">
        <v>118.9</v>
      </c>
      <c r="C243" s="178"/>
      <c r="D243" s="179">
        <f t="shared" si="216"/>
        <v>1.19</v>
      </c>
      <c r="E243" s="179">
        <f>(B243-C243)+D243</f>
        <v>120.09</v>
      </c>
      <c r="F243" s="179">
        <v>10.8</v>
      </c>
      <c r="G243" s="180">
        <f>E243+$F$4</f>
        <v>130.89000000000001</v>
      </c>
      <c r="H243" s="181">
        <f t="shared" si="219"/>
        <v>3.9267000000000003</v>
      </c>
      <c r="I243" s="181">
        <f t="shared" si="220"/>
        <v>134.81670000000003</v>
      </c>
      <c r="J243" s="180"/>
      <c r="K243" s="153">
        <f t="shared" si="209"/>
        <v>134.81670000000003</v>
      </c>
      <c r="L243" s="180"/>
      <c r="M243" s="180">
        <f t="shared" si="221"/>
        <v>1.35</v>
      </c>
      <c r="N243" s="180">
        <f>(K243-L243)+M243</f>
        <v>136.16670000000002</v>
      </c>
      <c r="O243" s="182">
        <f t="shared" si="223"/>
        <v>8.1700020000000002</v>
      </c>
      <c r="P243" s="179">
        <f>N243+O243</f>
        <v>144.33670200000003</v>
      </c>
      <c r="Q243" s="154">
        <v>0</v>
      </c>
      <c r="R243" s="180">
        <f t="shared" si="225"/>
        <v>144.33670200000003</v>
      </c>
      <c r="S243" s="153">
        <f t="shared" si="226"/>
        <v>14.433670200000003</v>
      </c>
      <c r="T243" s="47" t="s">
        <v>313</v>
      </c>
    </row>
    <row r="244" spans="1:24" s="47" customFormat="1" x14ac:dyDescent="0.4">
      <c r="A244" s="193"/>
      <c r="B244" s="165"/>
      <c r="C244" s="194"/>
      <c r="D244" s="179"/>
      <c r="E244" s="179"/>
      <c r="F244" s="179"/>
      <c r="G244" s="180"/>
      <c r="H244" s="181"/>
      <c r="I244" s="181"/>
      <c r="J244" s="195"/>
      <c r="K244" s="153"/>
      <c r="L244" s="195"/>
      <c r="M244" s="180"/>
      <c r="N244" s="180"/>
      <c r="O244" s="182"/>
      <c r="P244" s="179"/>
      <c r="Q244" s="154"/>
      <c r="R244" s="180"/>
      <c r="S244" s="153"/>
    </row>
    <row r="245" spans="1:24" s="47" customFormat="1" x14ac:dyDescent="0.4">
      <c r="A245" s="193" t="s">
        <v>342</v>
      </c>
      <c r="B245" s="166">
        <v>118.9</v>
      </c>
      <c r="C245" s="194"/>
      <c r="D245" s="179">
        <f t="shared" si="216"/>
        <v>1.19</v>
      </c>
      <c r="E245" s="179">
        <f t="shared" ref="E245" si="227">(B245-C245)+D245</f>
        <v>120.09</v>
      </c>
      <c r="F245" s="179">
        <v>10.8</v>
      </c>
      <c r="G245" s="180">
        <f t="shared" ref="G245" si="228">E245+$F$4</f>
        <v>130.89000000000001</v>
      </c>
      <c r="H245" s="181">
        <f t="shared" si="219"/>
        <v>3.9267000000000003</v>
      </c>
      <c r="I245" s="181">
        <f t="shared" si="220"/>
        <v>134.81670000000003</v>
      </c>
      <c r="J245" s="195"/>
      <c r="K245" s="153">
        <f t="shared" si="209"/>
        <v>134.81670000000003</v>
      </c>
      <c r="L245" s="195"/>
      <c r="M245" s="180">
        <f t="shared" si="221"/>
        <v>1.35</v>
      </c>
      <c r="N245" s="180">
        <f t="shared" ref="N245" si="229">(K245-L245)+M245</f>
        <v>136.16670000000002</v>
      </c>
      <c r="O245" s="182">
        <f t="shared" si="223"/>
        <v>8.1700020000000002</v>
      </c>
      <c r="P245" s="179">
        <f t="shared" ref="P245" si="230">N245+O245</f>
        <v>144.33670200000003</v>
      </c>
      <c r="Q245" s="154">
        <v>0</v>
      </c>
      <c r="R245" s="180">
        <f t="shared" si="225"/>
        <v>144.33670200000003</v>
      </c>
      <c r="S245" s="153">
        <f t="shared" si="226"/>
        <v>14.433670200000003</v>
      </c>
      <c r="T245" s="47" t="s">
        <v>313</v>
      </c>
      <c r="X245" s="184"/>
    </row>
    <row r="246" spans="1:24" s="47" customFormat="1" x14ac:dyDescent="0.4">
      <c r="A246" s="193"/>
      <c r="B246" s="165"/>
      <c r="C246" s="194"/>
      <c r="D246" s="196"/>
      <c r="E246" s="196"/>
      <c r="F246" s="179"/>
      <c r="G246" s="195"/>
      <c r="H246" s="197"/>
      <c r="I246" s="197"/>
      <c r="J246" s="195"/>
      <c r="K246" s="153"/>
      <c r="L246" s="195"/>
      <c r="M246" s="195"/>
      <c r="N246" s="195"/>
      <c r="O246" s="199"/>
      <c r="P246" s="196"/>
      <c r="Q246" s="164"/>
      <c r="R246" s="195"/>
      <c r="S246" s="198"/>
      <c r="T246" s="47" t="s">
        <v>313</v>
      </c>
      <c r="X246" s="184"/>
    </row>
    <row r="247" spans="1:24" s="47" customFormat="1" x14ac:dyDescent="0.4">
      <c r="A247" s="193" t="s">
        <v>395</v>
      </c>
      <c r="B247" s="159">
        <v>61.85</v>
      </c>
      <c r="C247" s="178"/>
      <c r="D247" s="179">
        <f>ROUNDUP(((B247-C247)*$D$4),2)</f>
        <v>0.62</v>
      </c>
      <c r="E247" s="179">
        <f>(B247-C247)+D247</f>
        <v>62.47</v>
      </c>
      <c r="F247" s="179">
        <v>10.8</v>
      </c>
      <c r="G247" s="180">
        <f t="shared" ref="G247:G256" si="231">E247+$F$4</f>
        <v>73.27</v>
      </c>
      <c r="H247" s="181">
        <f t="shared" ref="H247:H256" si="232">G247*$H$4</f>
        <v>2.1980999999999997</v>
      </c>
      <c r="I247" s="181">
        <f t="shared" ref="I247:I256" si="233">G247+H247</f>
        <v>75.468099999999993</v>
      </c>
      <c r="J247" s="180"/>
      <c r="K247" s="153">
        <f t="shared" ref="K247:K256" si="234">I247-J247</f>
        <v>75.468099999999993</v>
      </c>
      <c r="L247" s="180"/>
      <c r="M247" s="180">
        <f t="shared" ref="M247:M256" si="235">ROUNDUP((K247*$M$4),2)</f>
        <v>0.76</v>
      </c>
      <c r="N247" s="180">
        <f t="shared" ref="N247:N256" si="236">(K247-L247)+M247</f>
        <v>76.228099999999998</v>
      </c>
      <c r="O247" s="182">
        <f t="shared" ref="O247:O256" si="237">(K247-L247+M247)*$O$4</f>
        <v>4.5736859999999995</v>
      </c>
      <c r="P247" s="179">
        <f t="shared" ref="P247:P256" si="238">N247+O247</f>
        <v>80.801785999999993</v>
      </c>
      <c r="Q247" s="160">
        <v>31.16</v>
      </c>
      <c r="R247" s="180">
        <f t="shared" ref="R247:R256" si="239">P247-Q247</f>
        <v>49.641785999999996</v>
      </c>
      <c r="S247" s="153">
        <f t="shared" ref="S247:S256" si="240">R247/10</f>
        <v>4.9641785999999994</v>
      </c>
      <c r="T247" s="47" t="s">
        <v>313</v>
      </c>
      <c r="V247" s="47" t="s">
        <v>348</v>
      </c>
      <c r="X247" s="184"/>
    </row>
    <row r="248" spans="1:24" s="47" customFormat="1" x14ac:dyDescent="0.4">
      <c r="A248" s="193" t="s">
        <v>396</v>
      </c>
      <c r="B248" s="159">
        <v>61.85</v>
      </c>
      <c r="C248" s="178"/>
      <c r="D248" s="179">
        <f t="shared" ref="D248:D256" si="241">ROUNDUP(((B248-C248)*$D$4),2)</f>
        <v>0.62</v>
      </c>
      <c r="E248" s="179">
        <f t="shared" ref="E248:E256" si="242">(B248-C248)+D248</f>
        <v>62.47</v>
      </c>
      <c r="F248" s="179">
        <v>10.8</v>
      </c>
      <c r="G248" s="180">
        <f t="shared" si="231"/>
        <v>73.27</v>
      </c>
      <c r="H248" s="181">
        <f t="shared" si="232"/>
        <v>2.1980999999999997</v>
      </c>
      <c r="I248" s="181">
        <f t="shared" si="233"/>
        <v>75.468099999999993</v>
      </c>
      <c r="J248" s="180"/>
      <c r="K248" s="153">
        <f t="shared" si="234"/>
        <v>75.468099999999993</v>
      </c>
      <c r="L248" s="180"/>
      <c r="M248" s="180">
        <f t="shared" si="235"/>
        <v>0.76</v>
      </c>
      <c r="N248" s="180">
        <f t="shared" si="236"/>
        <v>76.228099999999998</v>
      </c>
      <c r="O248" s="182">
        <f t="shared" si="237"/>
        <v>4.5736859999999995</v>
      </c>
      <c r="P248" s="179">
        <f t="shared" si="238"/>
        <v>80.801785999999993</v>
      </c>
      <c r="Q248" s="160">
        <v>31.16</v>
      </c>
      <c r="R248" s="180">
        <f t="shared" si="239"/>
        <v>49.641785999999996</v>
      </c>
      <c r="S248" s="153">
        <f t="shared" si="240"/>
        <v>4.9641785999999994</v>
      </c>
      <c r="T248" s="47" t="s">
        <v>313</v>
      </c>
      <c r="V248" s="47" t="s">
        <v>348</v>
      </c>
      <c r="X248" s="184"/>
    </row>
    <row r="249" spans="1:24" s="47" customFormat="1" x14ac:dyDescent="0.4">
      <c r="A249" s="193" t="s">
        <v>397</v>
      </c>
      <c r="B249" s="159">
        <v>61.85</v>
      </c>
      <c r="C249" s="178"/>
      <c r="D249" s="179">
        <f t="shared" si="241"/>
        <v>0.62</v>
      </c>
      <c r="E249" s="179">
        <f t="shared" si="242"/>
        <v>62.47</v>
      </c>
      <c r="F249" s="179">
        <v>10.8</v>
      </c>
      <c r="G249" s="180">
        <f t="shared" si="231"/>
        <v>73.27</v>
      </c>
      <c r="H249" s="181">
        <f t="shared" si="232"/>
        <v>2.1980999999999997</v>
      </c>
      <c r="I249" s="181">
        <f t="shared" si="233"/>
        <v>75.468099999999993</v>
      </c>
      <c r="J249" s="180"/>
      <c r="K249" s="153">
        <f t="shared" si="234"/>
        <v>75.468099999999993</v>
      </c>
      <c r="L249" s="180"/>
      <c r="M249" s="180">
        <f t="shared" si="235"/>
        <v>0.76</v>
      </c>
      <c r="N249" s="180">
        <f t="shared" si="236"/>
        <v>76.228099999999998</v>
      </c>
      <c r="O249" s="182">
        <f t="shared" si="237"/>
        <v>4.5736859999999995</v>
      </c>
      <c r="P249" s="179">
        <f t="shared" si="238"/>
        <v>80.801785999999993</v>
      </c>
      <c r="Q249" s="160">
        <v>31.16</v>
      </c>
      <c r="R249" s="180">
        <f t="shared" si="239"/>
        <v>49.641785999999996</v>
      </c>
      <c r="S249" s="153">
        <f t="shared" si="240"/>
        <v>4.9641785999999994</v>
      </c>
      <c r="T249" s="47" t="s">
        <v>313</v>
      </c>
      <c r="X249" s="184"/>
    </row>
    <row r="250" spans="1:24" s="47" customFormat="1" x14ac:dyDescent="0.4">
      <c r="A250" s="193" t="s">
        <v>398</v>
      </c>
      <c r="B250" s="159">
        <v>61.85</v>
      </c>
      <c r="C250" s="178"/>
      <c r="D250" s="179">
        <f t="shared" si="241"/>
        <v>0.62</v>
      </c>
      <c r="E250" s="179">
        <f t="shared" si="242"/>
        <v>62.47</v>
      </c>
      <c r="F250" s="179">
        <v>10.8</v>
      </c>
      <c r="G250" s="180">
        <f t="shared" si="231"/>
        <v>73.27</v>
      </c>
      <c r="H250" s="181">
        <f t="shared" si="232"/>
        <v>2.1980999999999997</v>
      </c>
      <c r="I250" s="181">
        <f t="shared" si="233"/>
        <v>75.468099999999993</v>
      </c>
      <c r="J250" s="180"/>
      <c r="K250" s="153">
        <f t="shared" si="234"/>
        <v>75.468099999999993</v>
      </c>
      <c r="L250" s="180"/>
      <c r="M250" s="180">
        <f t="shared" si="235"/>
        <v>0.76</v>
      </c>
      <c r="N250" s="180">
        <f t="shared" si="236"/>
        <v>76.228099999999998</v>
      </c>
      <c r="O250" s="182">
        <f t="shared" si="237"/>
        <v>4.5736859999999995</v>
      </c>
      <c r="P250" s="179">
        <f t="shared" si="238"/>
        <v>80.801785999999993</v>
      </c>
      <c r="Q250" s="160">
        <v>31.16</v>
      </c>
      <c r="R250" s="180">
        <f t="shared" si="239"/>
        <v>49.641785999999996</v>
      </c>
      <c r="S250" s="153">
        <f t="shared" si="240"/>
        <v>4.9641785999999994</v>
      </c>
      <c r="T250" s="47" t="s">
        <v>313</v>
      </c>
      <c r="X250" s="184"/>
    </row>
    <row r="251" spans="1:24" s="47" customFormat="1" x14ac:dyDescent="0.4">
      <c r="A251" s="193" t="s">
        <v>198</v>
      </c>
      <c r="B251" s="159">
        <v>61.85</v>
      </c>
      <c r="C251" s="178"/>
      <c r="D251" s="179">
        <f t="shared" si="241"/>
        <v>0.62</v>
      </c>
      <c r="E251" s="179">
        <f t="shared" si="242"/>
        <v>62.47</v>
      </c>
      <c r="F251" s="179">
        <v>10.8</v>
      </c>
      <c r="G251" s="180">
        <f t="shared" si="231"/>
        <v>73.27</v>
      </c>
      <c r="H251" s="181">
        <f t="shared" si="232"/>
        <v>2.1980999999999997</v>
      </c>
      <c r="I251" s="181">
        <f t="shared" si="233"/>
        <v>75.468099999999993</v>
      </c>
      <c r="J251" s="180"/>
      <c r="K251" s="153">
        <f t="shared" si="234"/>
        <v>75.468099999999993</v>
      </c>
      <c r="L251" s="180"/>
      <c r="M251" s="180">
        <f t="shared" si="235"/>
        <v>0.76</v>
      </c>
      <c r="N251" s="180">
        <f t="shared" si="236"/>
        <v>76.228099999999998</v>
      </c>
      <c r="O251" s="182">
        <f t="shared" si="237"/>
        <v>4.5736859999999995</v>
      </c>
      <c r="P251" s="179">
        <f t="shared" si="238"/>
        <v>80.801785999999993</v>
      </c>
      <c r="Q251" s="160">
        <v>31.16</v>
      </c>
      <c r="R251" s="180">
        <f t="shared" si="239"/>
        <v>49.641785999999996</v>
      </c>
      <c r="S251" s="153">
        <f t="shared" si="240"/>
        <v>4.9641785999999994</v>
      </c>
      <c r="T251" s="47" t="s">
        <v>313</v>
      </c>
      <c r="X251" s="184"/>
    </row>
    <row r="252" spans="1:24" s="47" customFormat="1" x14ac:dyDescent="0.4">
      <c r="A252" s="193" t="s">
        <v>399</v>
      </c>
      <c r="B252" s="159">
        <v>61.85</v>
      </c>
      <c r="C252" s="178"/>
      <c r="D252" s="179">
        <f t="shared" si="241"/>
        <v>0.62</v>
      </c>
      <c r="E252" s="179">
        <f t="shared" si="242"/>
        <v>62.47</v>
      </c>
      <c r="F252" s="179">
        <v>10.8</v>
      </c>
      <c r="G252" s="180">
        <f t="shared" si="231"/>
        <v>73.27</v>
      </c>
      <c r="H252" s="181">
        <f t="shared" si="232"/>
        <v>2.1980999999999997</v>
      </c>
      <c r="I252" s="181">
        <f t="shared" si="233"/>
        <v>75.468099999999993</v>
      </c>
      <c r="J252" s="180"/>
      <c r="K252" s="153">
        <f t="shared" si="234"/>
        <v>75.468099999999993</v>
      </c>
      <c r="L252" s="180"/>
      <c r="M252" s="180">
        <f t="shared" si="235"/>
        <v>0.76</v>
      </c>
      <c r="N252" s="180">
        <f t="shared" si="236"/>
        <v>76.228099999999998</v>
      </c>
      <c r="O252" s="182">
        <f t="shared" si="237"/>
        <v>4.5736859999999995</v>
      </c>
      <c r="P252" s="179">
        <f t="shared" si="238"/>
        <v>80.801785999999993</v>
      </c>
      <c r="Q252" s="160">
        <v>31.16</v>
      </c>
      <c r="R252" s="180">
        <f t="shared" si="239"/>
        <v>49.641785999999996</v>
      </c>
      <c r="S252" s="153">
        <f t="shared" si="240"/>
        <v>4.9641785999999994</v>
      </c>
      <c r="T252" s="47" t="s">
        <v>313</v>
      </c>
      <c r="X252" s="184"/>
    </row>
    <row r="253" spans="1:24" s="47" customFormat="1" x14ac:dyDescent="0.4">
      <c r="A253" s="193" t="s">
        <v>199</v>
      </c>
      <c r="B253" s="159">
        <v>61.85</v>
      </c>
      <c r="C253" s="178"/>
      <c r="D253" s="179">
        <f t="shared" si="241"/>
        <v>0.62</v>
      </c>
      <c r="E253" s="179">
        <f t="shared" si="242"/>
        <v>62.47</v>
      </c>
      <c r="F253" s="179">
        <v>10.8</v>
      </c>
      <c r="G253" s="180">
        <f t="shared" si="231"/>
        <v>73.27</v>
      </c>
      <c r="H253" s="181">
        <f t="shared" si="232"/>
        <v>2.1980999999999997</v>
      </c>
      <c r="I253" s="181">
        <f t="shared" si="233"/>
        <v>75.468099999999993</v>
      </c>
      <c r="J253" s="180"/>
      <c r="K253" s="153">
        <f t="shared" si="234"/>
        <v>75.468099999999993</v>
      </c>
      <c r="L253" s="180"/>
      <c r="M253" s="180">
        <f t="shared" si="235"/>
        <v>0.76</v>
      </c>
      <c r="N253" s="180">
        <f t="shared" si="236"/>
        <v>76.228099999999998</v>
      </c>
      <c r="O253" s="182">
        <f t="shared" si="237"/>
        <v>4.5736859999999995</v>
      </c>
      <c r="P253" s="179">
        <f t="shared" si="238"/>
        <v>80.801785999999993</v>
      </c>
      <c r="Q253" s="160">
        <v>31.16</v>
      </c>
      <c r="R253" s="180">
        <f t="shared" si="239"/>
        <v>49.641785999999996</v>
      </c>
      <c r="S253" s="153">
        <f t="shared" si="240"/>
        <v>4.9641785999999994</v>
      </c>
      <c r="T253" s="47" t="s">
        <v>313</v>
      </c>
      <c r="V253" s="47" t="s">
        <v>348</v>
      </c>
      <c r="X253" s="184"/>
    </row>
    <row r="254" spans="1:24" s="47" customFormat="1" x14ac:dyDescent="0.4">
      <c r="A254" s="193" t="s">
        <v>400</v>
      </c>
      <c r="B254" s="159">
        <v>61.85</v>
      </c>
      <c r="C254" s="178"/>
      <c r="D254" s="179">
        <f t="shared" si="241"/>
        <v>0.62</v>
      </c>
      <c r="E254" s="179">
        <f t="shared" si="242"/>
        <v>62.47</v>
      </c>
      <c r="F254" s="179">
        <v>10.8</v>
      </c>
      <c r="G254" s="180">
        <f t="shared" si="231"/>
        <v>73.27</v>
      </c>
      <c r="H254" s="181">
        <f t="shared" si="232"/>
        <v>2.1980999999999997</v>
      </c>
      <c r="I254" s="181">
        <f t="shared" si="233"/>
        <v>75.468099999999993</v>
      </c>
      <c r="J254" s="180"/>
      <c r="K254" s="153">
        <f t="shared" si="234"/>
        <v>75.468099999999993</v>
      </c>
      <c r="L254" s="180"/>
      <c r="M254" s="180">
        <f t="shared" si="235"/>
        <v>0.76</v>
      </c>
      <c r="N254" s="180">
        <f t="shared" si="236"/>
        <v>76.228099999999998</v>
      </c>
      <c r="O254" s="182">
        <f t="shared" si="237"/>
        <v>4.5736859999999995</v>
      </c>
      <c r="P254" s="179">
        <f t="shared" si="238"/>
        <v>80.801785999999993</v>
      </c>
      <c r="Q254" s="160">
        <v>31.16</v>
      </c>
      <c r="R254" s="180">
        <f t="shared" si="239"/>
        <v>49.641785999999996</v>
      </c>
      <c r="S254" s="153">
        <f t="shared" si="240"/>
        <v>4.9641785999999994</v>
      </c>
      <c r="T254" s="47" t="s">
        <v>313</v>
      </c>
      <c r="V254" s="47" t="s">
        <v>348</v>
      </c>
      <c r="X254" s="184"/>
    </row>
    <row r="255" spans="1:24" s="47" customFormat="1" x14ac:dyDescent="0.4">
      <c r="A255" s="193" t="s">
        <v>401</v>
      </c>
      <c r="B255" s="159">
        <v>61.85</v>
      </c>
      <c r="C255" s="178"/>
      <c r="D255" s="179">
        <f t="shared" si="241"/>
        <v>0.62</v>
      </c>
      <c r="E255" s="179">
        <f t="shared" si="242"/>
        <v>62.47</v>
      </c>
      <c r="F255" s="179">
        <v>10.8</v>
      </c>
      <c r="G255" s="180">
        <f t="shared" si="231"/>
        <v>73.27</v>
      </c>
      <c r="H255" s="181">
        <f t="shared" si="232"/>
        <v>2.1980999999999997</v>
      </c>
      <c r="I255" s="181">
        <f t="shared" si="233"/>
        <v>75.468099999999993</v>
      </c>
      <c r="J255" s="180"/>
      <c r="K255" s="153">
        <f t="shared" si="234"/>
        <v>75.468099999999993</v>
      </c>
      <c r="L255" s="180"/>
      <c r="M255" s="180">
        <f t="shared" si="235"/>
        <v>0.76</v>
      </c>
      <c r="N255" s="180">
        <f t="shared" si="236"/>
        <v>76.228099999999998</v>
      </c>
      <c r="O255" s="182">
        <f t="shared" si="237"/>
        <v>4.5736859999999995</v>
      </c>
      <c r="P255" s="179">
        <f t="shared" si="238"/>
        <v>80.801785999999993</v>
      </c>
      <c r="Q255" s="160">
        <v>31.16</v>
      </c>
      <c r="R255" s="180">
        <f t="shared" si="239"/>
        <v>49.641785999999996</v>
      </c>
      <c r="S255" s="153">
        <f t="shared" si="240"/>
        <v>4.9641785999999994</v>
      </c>
    </row>
    <row r="256" spans="1:24" s="47" customFormat="1" x14ac:dyDescent="0.4">
      <c r="A256" s="193" t="s">
        <v>402</v>
      </c>
      <c r="B256" s="159">
        <v>61.85</v>
      </c>
      <c r="C256" s="178"/>
      <c r="D256" s="179">
        <f t="shared" si="241"/>
        <v>0.62</v>
      </c>
      <c r="E256" s="179">
        <f t="shared" si="242"/>
        <v>62.47</v>
      </c>
      <c r="F256" s="179">
        <v>10.8</v>
      </c>
      <c r="G256" s="180">
        <f t="shared" si="231"/>
        <v>73.27</v>
      </c>
      <c r="H256" s="181">
        <f t="shared" si="232"/>
        <v>2.1980999999999997</v>
      </c>
      <c r="I256" s="181">
        <f t="shared" si="233"/>
        <v>75.468099999999993</v>
      </c>
      <c r="J256" s="180"/>
      <c r="K256" s="153">
        <f t="shared" si="234"/>
        <v>75.468099999999993</v>
      </c>
      <c r="L256" s="180"/>
      <c r="M256" s="180">
        <f t="shared" si="235"/>
        <v>0.76</v>
      </c>
      <c r="N256" s="180">
        <f t="shared" si="236"/>
        <v>76.228099999999998</v>
      </c>
      <c r="O256" s="182">
        <f t="shared" si="237"/>
        <v>4.5736859999999995</v>
      </c>
      <c r="P256" s="179">
        <f t="shared" si="238"/>
        <v>80.801785999999993</v>
      </c>
      <c r="Q256" s="160">
        <v>31.16</v>
      </c>
      <c r="R256" s="180">
        <f t="shared" si="239"/>
        <v>49.641785999999996</v>
      </c>
      <c r="S256" s="153">
        <f t="shared" si="240"/>
        <v>4.9641785999999994</v>
      </c>
      <c r="T256" s="47" t="s">
        <v>313</v>
      </c>
    </row>
    <row r="257" spans="1:20" s="47" customFormat="1" x14ac:dyDescent="0.4">
      <c r="A257" s="193"/>
      <c r="B257" s="165"/>
      <c r="C257" s="194"/>
      <c r="D257" s="196"/>
      <c r="E257" s="196"/>
      <c r="F257" s="179"/>
      <c r="G257" s="195"/>
      <c r="H257" s="197"/>
      <c r="I257" s="197"/>
      <c r="J257" s="195"/>
      <c r="K257" s="153">
        <f t="shared" si="209"/>
        <v>0</v>
      </c>
      <c r="L257" s="195"/>
      <c r="M257" s="195"/>
      <c r="N257" s="195"/>
      <c r="O257" s="199"/>
      <c r="P257" s="196"/>
      <c r="Q257" s="164"/>
      <c r="R257" s="195"/>
      <c r="S257" s="198"/>
      <c r="T257" s="47" t="s">
        <v>313</v>
      </c>
    </row>
    <row r="258" spans="1:20" s="47" customFormat="1" x14ac:dyDescent="0.4">
      <c r="A258" s="193" t="s">
        <v>403</v>
      </c>
      <c r="B258" s="159">
        <v>98.9</v>
      </c>
      <c r="C258" s="178"/>
      <c r="D258" s="179">
        <f t="shared" ref="D258:D263" si="243">ROUNDUP(((B258-C258)*$D$4),2)</f>
        <v>0.99</v>
      </c>
      <c r="E258" s="179">
        <f t="shared" ref="E258:E263" si="244">(B258-C258)+D258</f>
        <v>99.89</v>
      </c>
      <c r="F258" s="179">
        <v>10.8</v>
      </c>
      <c r="G258" s="180">
        <f t="shared" ref="G258:G263" si="245">E258+$F$4</f>
        <v>110.69</v>
      </c>
      <c r="H258" s="181">
        <f t="shared" ref="H258:H263" si="246">G258*$H$4</f>
        <v>3.3207</v>
      </c>
      <c r="I258" s="181">
        <f t="shared" ref="I258:I263" si="247">G258+H258</f>
        <v>114.0107</v>
      </c>
      <c r="J258" s="180"/>
      <c r="K258" s="153">
        <f t="shared" si="209"/>
        <v>114.0107</v>
      </c>
      <c r="L258" s="180"/>
      <c r="M258" s="180">
        <f t="shared" ref="M258:M263" si="248">ROUNDUP((K258*$M$4),2)</f>
        <v>1.1499999999999999</v>
      </c>
      <c r="N258" s="180">
        <f t="shared" ref="N258:N263" si="249">(K258-L258)+M258</f>
        <v>115.16070000000001</v>
      </c>
      <c r="O258" s="182">
        <f t="shared" ref="O258:O263" si="250">(K258-L258+M258)*$O$4</f>
        <v>6.9096419999999998</v>
      </c>
      <c r="P258" s="179">
        <f t="shared" ref="P258:P263" si="251">N258+O258</f>
        <v>122.07034200000001</v>
      </c>
      <c r="Q258" s="154">
        <v>0</v>
      </c>
      <c r="R258" s="180">
        <f t="shared" ref="R258:R263" si="252">P258-Q258</f>
        <v>122.07034200000001</v>
      </c>
      <c r="S258" s="153">
        <f t="shared" ref="S258:S263" si="253">R258/10</f>
        <v>12.207034200000001</v>
      </c>
      <c r="T258" s="47" t="s">
        <v>313</v>
      </c>
    </row>
    <row r="259" spans="1:20" s="47" customFormat="1" x14ac:dyDescent="0.4">
      <c r="A259" s="193" t="s">
        <v>404</v>
      </c>
      <c r="B259" s="159">
        <v>98.9</v>
      </c>
      <c r="C259" s="178"/>
      <c r="D259" s="179">
        <f t="shared" si="243"/>
        <v>0.99</v>
      </c>
      <c r="E259" s="179">
        <f t="shared" si="244"/>
        <v>99.89</v>
      </c>
      <c r="F259" s="179">
        <v>10.8</v>
      </c>
      <c r="G259" s="180">
        <f t="shared" si="245"/>
        <v>110.69</v>
      </c>
      <c r="H259" s="181">
        <f t="shared" si="246"/>
        <v>3.3207</v>
      </c>
      <c r="I259" s="181">
        <f t="shared" si="247"/>
        <v>114.0107</v>
      </c>
      <c r="J259" s="180"/>
      <c r="K259" s="153">
        <f t="shared" si="209"/>
        <v>114.0107</v>
      </c>
      <c r="L259" s="180"/>
      <c r="M259" s="180">
        <f t="shared" si="248"/>
        <v>1.1499999999999999</v>
      </c>
      <c r="N259" s="180">
        <f t="shared" si="249"/>
        <v>115.16070000000001</v>
      </c>
      <c r="O259" s="182">
        <f t="shared" si="250"/>
        <v>6.9096419999999998</v>
      </c>
      <c r="P259" s="179">
        <f t="shared" si="251"/>
        <v>122.07034200000001</v>
      </c>
      <c r="Q259" s="154">
        <v>0</v>
      </c>
      <c r="R259" s="180">
        <f t="shared" si="252"/>
        <v>122.07034200000001</v>
      </c>
      <c r="S259" s="153">
        <f t="shared" si="253"/>
        <v>12.207034200000001</v>
      </c>
      <c r="T259" s="47" t="s">
        <v>313</v>
      </c>
    </row>
    <row r="260" spans="1:20" s="47" customFormat="1" x14ac:dyDescent="0.4">
      <c r="A260" s="193" t="s">
        <v>405</v>
      </c>
      <c r="B260" s="159">
        <v>98.9</v>
      </c>
      <c r="C260" s="178"/>
      <c r="D260" s="179">
        <f t="shared" si="243"/>
        <v>0.99</v>
      </c>
      <c r="E260" s="179">
        <f t="shared" si="244"/>
        <v>99.89</v>
      </c>
      <c r="F260" s="179">
        <v>10.8</v>
      </c>
      <c r="G260" s="180">
        <f t="shared" si="245"/>
        <v>110.69</v>
      </c>
      <c r="H260" s="181">
        <f t="shared" si="246"/>
        <v>3.3207</v>
      </c>
      <c r="I260" s="181">
        <f t="shared" si="247"/>
        <v>114.0107</v>
      </c>
      <c r="J260" s="180"/>
      <c r="K260" s="153">
        <f t="shared" si="209"/>
        <v>114.0107</v>
      </c>
      <c r="L260" s="180"/>
      <c r="M260" s="180">
        <f t="shared" si="248"/>
        <v>1.1499999999999999</v>
      </c>
      <c r="N260" s="180">
        <f t="shared" si="249"/>
        <v>115.16070000000001</v>
      </c>
      <c r="O260" s="182">
        <f t="shared" si="250"/>
        <v>6.9096419999999998</v>
      </c>
      <c r="P260" s="179">
        <f t="shared" si="251"/>
        <v>122.07034200000001</v>
      </c>
      <c r="Q260" s="154">
        <v>0</v>
      </c>
      <c r="R260" s="180">
        <f t="shared" si="252"/>
        <v>122.07034200000001</v>
      </c>
      <c r="S260" s="153">
        <f t="shared" si="253"/>
        <v>12.207034200000001</v>
      </c>
      <c r="T260" s="47" t="s">
        <v>313</v>
      </c>
    </row>
    <row r="261" spans="1:20" s="47" customFormat="1" x14ac:dyDescent="0.4">
      <c r="A261" s="193" t="s">
        <v>406</v>
      </c>
      <c r="B261" s="159">
        <v>98.9</v>
      </c>
      <c r="C261" s="178"/>
      <c r="D261" s="179">
        <f t="shared" si="243"/>
        <v>0.99</v>
      </c>
      <c r="E261" s="179">
        <f t="shared" si="244"/>
        <v>99.89</v>
      </c>
      <c r="F261" s="179">
        <v>10.8</v>
      </c>
      <c r="G261" s="180">
        <f t="shared" si="245"/>
        <v>110.69</v>
      </c>
      <c r="H261" s="181">
        <f t="shared" si="246"/>
        <v>3.3207</v>
      </c>
      <c r="I261" s="181">
        <f t="shared" si="247"/>
        <v>114.0107</v>
      </c>
      <c r="J261" s="180"/>
      <c r="K261" s="153">
        <f t="shared" si="209"/>
        <v>114.0107</v>
      </c>
      <c r="L261" s="180"/>
      <c r="M261" s="180">
        <f t="shared" si="248"/>
        <v>1.1499999999999999</v>
      </c>
      <c r="N261" s="180">
        <f t="shared" si="249"/>
        <v>115.16070000000001</v>
      </c>
      <c r="O261" s="182">
        <f t="shared" si="250"/>
        <v>6.9096419999999998</v>
      </c>
      <c r="P261" s="179">
        <f t="shared" si="251"/>
        <v>122.07034200000001</v>
      </c>
      <c r="Q261" s="154">
        <v>0</v>
      </c>
      <c r="R261" s="180">
        <f t="shared" si="252"/>
        <v>122.07034200000001</v>
      </c>
      <c r="S261" s="153">
        <f t="shared" si="253"/>
        <v>12.207034200000001</v>
      </c>
      <c r="T261" s="47" t="s">
        <v>313</v>
      </c>
    </row>
    <row r="262" spans="1:20" s="47" customFormat="1" x14ac:dyDescent="0.4">
      <c r="A262" s="193" t="s">
        <v>407</v>
      </c>
      <c r="B262" s="159">
        <v>98.9</v>
      </c>
      <c r="C262" s="178"/>
      <c r="D262" s="179">
        <f t="shared" si="243"/>
        <v>0.99</v>
      </c>
      <c r="E262" s="179">
        <f t="shared" si="244"/>
        <v>99.89</v>
      </c>
      <c r="F262" s="179">
        <v>10.8</v>
      </c>
      <c r="G262" s="180">
        <f t="shared" si="245"/>
        <v>110.69</v>
      </c>
      <c r="H262" s="181">
        <f t="shared" si="246"/>
        <v>3.3207</v>
      </c>
      <c r="I262" s="181">
        <f t="shared" si="247"/>
        <v>114.0107</v>
      </c>
      <c r="J262" s="180"/>
      <c r="K262" s="153">
        <f t="shared" si="209"/>
        <v>114.0107</v>
      </c>
      <c r="L262" s="180"/>
      <c r="M262" s="180">
        <f t="shared" si="248"/>
        <v>1.1499999999999999</v>
      </c>
      <c r="N262" s="180">
        <f t="shared" si="249"/>
        <v>115.16070000000001</v>
      </c>
      <c r="O262" s="182">
        <f t="shared" si="250"/>
        <v>6.9096419999999998</v>
      </c>
      <c r="P262" s="179">
        <f t="shared" si="251"/>
        <v>122.07034200000001</v>
      </c>
      <c r="Q262" s="154">
        <v>0</v>
      </c>
      <c r="R262" s="180">
        <f t="shared" si="252"/>
        <v>122.07034200000001</v>
      </c>
      <c r="S262" s="153">
        <f t="shared" si="253"/>
        <v>12.207034200000001</v>
      </c>
    </row>
    <row r="263" spans="1:20" s="47" customFormat="1" x14ac:dyDescent="0.4">
      <c r="A263" s="193" t="s">
        <v>408</v>
      </c>
      <c r="B263" s="159">
        <v>98.9</v>
      </c>
      <c r="C263" s="178"/>
      <c r="D263" s="179">
        <f t="shared" si="243"/>
        <v>0.99</v>
      </c>
      <c r="E263" s="179">
        <f t="shared" si="244"/>
        <v>99.89</v>
      </c>
      <c r="F263" s="179">
        <v>10.8</v>
      </c>
      <c r="G263" s="180">
        <f t="shared" si="245"/>
        <v>110.69</v>
      </c>
      <c r="H263" s="181">
        <f t="shared" si="246"/>
        <v>3.3207</v>
      </c>
      <c r="I263" s="181">
        <f t="shared" si="247"/>
        <v>114.0107</v>
      </c>
      <c r="J263" s="180"/>
      <c r="K263" s="153">
        <f t="shared" si="209"/>
        <v>114.0107</v>
      </c>
      <c r="L263" s="180"/>
      <c r="M263" s="180">
        <f t="shared" si="248"/>
        <v>1.1499999999999999</v>
      </c>
      <c r="N263" s="180">
        <f t="shared" si="249"/>
        <v>115.16070000000001</v>
      </c>
      <c r="O263" s="182">
        <f t="shared" si="250"/>
        <v>6.9096419999999998</v>
      </c>
      <c r="P263" s="179">
        <f t="shared" si="251"/>
        <v>122.07034200000001</v>
      </c>
      <c r="Q263" s="154">
        <v>0</v>
      </c>
      <c r="R263" s="180">
        <f t="shared" si="252"/>
        <v>122.07034200000001</v>
      </c>
      <c r="S263" s="153">
        <f t="shared" si="253"/>
        <v>12.207034200000001</v>
      </c>
      <c r="T263" s="47" t="s">
        <v>313</v>
      </c>
    </row>
    <row r="264" spans="1:20" s="47" customFormat="1" x14ac:dyDescent="0.4">
      <c r="A264" s="193"/>
      <c r="B264" s="165"/>
      <c r="C264" s="194"/>
      <c r="D264" s="196"/>
      <c r="E264" s="196"/>
      <c r="F264" s="179"/>
      <c r="G264" s="195"/>
      <c r="H264" s="197"/>
      <c r="I264" s="197"/>
      <c r="J264" s="195"/>
      <c r="K264" s="198"/>
      <c r="L264" s="195"/>
      <c r="M264" s="195"/>
      <c r="N264" s="195"/>
      <c r="O264" s="199"/>
      <c r="P264" s="196"/>
      <c r="Q264" s="164"/>
      <c r="R264" s="195"/>
      <c r="S264" s="198"/>
      <c r="T264" s="47" t="s">
        <v>313</v>
      </c>
    </row>
    <row r="265" spans="1:20" s="47" customFormat="1" x14ac:dyDescent="0.4">
      <c r="A265" s="193" t="s">
        <v>409</v>
      </c>
      <c r="B265" s="159">
        <v>108.9</v>
      </c>
      <c r="C265" s="178"/>
      <c r="D265" s="179">
        <f t="shared" ref="D265:D271" si="254">ROUNDUP(((B265-C265)*$D$4),2)</f>
        <v>1.0900000000000001</v>
      </c>
      <c r="E265" s="179">
        <f t="shared" ref="E265:E271" si="255">(B265-C265)+D265</f>
        <v>109.99000000000001</v>
      </c>
      <c r="F265" s="179">
        <v>10.8</v>
      </c>
      <c r="G265" s="180">
        <f t="shared" ref="G265:G271" si="256">E265+$F$4</f>
        <v>120.79</v>
      </c>
      <c r="H265" s="181">
        <f t="shared" ref="H265:H271" si="257">G265*$H$4</f>
        <v>3.6236999999999999</v>
      </c>
      <c r="I265" s="181">
        <f t="shared" ref="I265:I271" si="258">G265+H265</f>
        <v>124.41370000000001</v>
      </c>
      <c r="J265" s="180"/>
      <c r="K265" s="153">
        <f t="shared" ref="K265:K271" si="259">I265-J265</f>
        <v>124.41370000000001</v>
      </c>
      <c r="L265" s="180"/>
      <c r="M265" s="180">
        <f t="shared" ref="M265:M271" si="260">ROUNDUP((K265*$M$4),2)</f>
        <v>1.25</v>
      </c>
      <c r="N265" s="180">
        <f t="shared" ref="N265:N271" si="261">(K265-L265)+M265</f>
        <v>125.66370000000001</v>
      </c>
      <c r="O265" s="182">
        <f t="shared" ref="O265:O271" si="262">(K265-L265+M265)*$O$4</f>
        <v>7.539822</v>
      </c>
      <c r="P265" s="179">
        <f t="shared" ref="P265:P271" si="263">N265+O265</f>
        <v>133.20352199999999</v>
      </c>
      <c r="Q265" s="154">
        <v>0</v>
      </c>
      <c r="R265" s="180">
        <f t="shared" ref="R265:R271" si="264">P265-Q265</f>
        <v>133.20352199999999</v>
      </c>
      <c r="S265" s="153">
        <f t="shared" ref="S265:S271" si="265">R265/10</f>
        <v>13.320352199999999</v>
      </c>
      <c r="T265" s="47" t="s">
        <v>313</v>
      </c>
    </row>
    <row r="266" spans="1:20" s="47" customFormat="1" x14ac:dyDescent="0.4">
      <c r="A266" s="193" t="s">
        <v>410</v>
      </c>
      <c r="B266" s="159">
        <v>108.9</v>
      </c>
      <c r="C266" s="178"/>
      <c r="D266" s="179">
        <f t="shared" si="254"/>
        <v>1.0900000000000001</v>
      </c>
      <c r="E266" s="179">
        <f t="shared" si="255"/>
        <v>109.99000000000001</v>
      </c>
      <c r="F266" s="179">
        <v>10.8</v>
      </c>
      <c r="G266" s="180">
        <f t="shared" si="256"/>
        <v>120.79</v>
      </c>
      <c r="H266" s="181">
        <f t="shared" si="257"/>
        <v>3.6236999999999999</v>
      </c>
      <c r="I266" s="181">
        <f t="shared" si="258"/>
        <v>124.41370000000001</v>
      </c>
      <c r="J266" s="180"/>
      <c r="K266" s="153">
        <f t="shared" si="259"/>
        <v>124.41370000000001</v>
      </c>
      <c r="L266" s="180"/>
      <c r="M266" s="180">
        <f t="shared" si="260"/>
        <v>1.25</v>
      </c>
      <c r="N266" s="180">
        <f t="shared" si="261"/>
        <v>125.66370000000001</v>
      </c>
      <c r="O266" s="182">
        <f t="shared" si="262"/>
        <v>7.539822</v>
      </c>
      <c r="P266" s="179">
        <f t="shared" si="263"/>
        <v>133.20352199999999</v>
      </c>
      <c r="Q266" s="154">
        <v>0</v>
      </c>
      <c r="R266" s="180">
        <f t="shared" si="264"/>
        <v>133.20352199999999</v>
      </c>
      <c r="S266" s="153">
        <f t="shared" si="265"/>
        <v>13.320352199999999</v>
      </c>
      <c r="T266" s="47" t="s">
        <v>313</v>
      </c>
    </row>
    <row r="267" spans="1:20" s="47" customFormat="1" x14ac:dyDescent="0.4">
      <c r="A267" s="193" t="s">
        <v>411</v>
      </c>
      <c r="B267" s="159">
        <v>108.9</v>
      </c>
      <c r="C267" s="178"/>
      <c r="D267" s="179">
        <f t="shared" si="254"/>
        <v>1.0900000000000001</v>
      </c>
      <c r="E267" s="179">
        <f t="shared" si="255"/>
        <v>109.99000000000001</v>
      </c>
      <c r="F267" s="179">
        <v>10.8</v>
      </c>
      <c r="G267" s="180">
        <f t="shared" si="256"/>
        <v>120.79</v>
      </c>
      <c r="H267" s="181">
        <f t="shared" si="257"/>
        <v>3.6236999999999999</v>
      </c>
      <c r="I267" s="181">
        <f t="shared" si="258"/>
        <v>124.41370000000001</v>
      </c>
      <c r="J267" s="180"/>
      <c r="K267" s="153">
        <f t="shared" si="259"/>
        <v>124.41370000000001</v>
      </c>
      <c r="L267" s="180"/>
      <c r="M267" s="180">
        <f t="shared" si="260"/>
        <v>1.25</v>
      </c>
      <c r="N267" s="180">
        <f t="shared" si="261"/>
        <v>125.66370000000001</v>
      </c>
      <c r="O267" s="182">
        <f t="shared" si="262"/>
        <v>7.539822</v>
      </c>
      <c r="P267" s="179">
        <f t="shared" si="263"/>
        <v>133.20352199999999</v>
      </c>
      <c r="Q267" s="154">
        <v>0</v>
      </c>
      <c r="R267" s="180">
        <f t="shared" si="264"/>
        <v>133.20352199999999</v>
      </c>
      <c r="S267" s="153">
        <f t="shared" si="265"/>
        <v>13.320352199999999</v>
      </c>
      <c r="T267" s="47" t="s">
        <v>313</v>
      </c>
    </row>
    <row r="268" spans="1:20" s="47" customFormat="1" x14ac:dyDescent="0.4">
      <c r="A268" s="193" t="s">
        <v>412</v>
      </c>
      <c r="B268" s="159">
        <v>108.9</v>
      </c>
      <c r="C268" s="178"/>
      <c r="D268" s="179">
        <f t="shared" si="254"/>
        <v>1.0900000000000001</v>
      </c>
      <c r="E268" s="179">
        <f t="shared" si="255"/>
        <v>109.99000000000001</v>
      </c>
      <c r="F268" s="179">
        <v>10.8</v>
      </c>
      <c r="G268" s="180">
        <f t="shared" si="256"/>
        <v>120.79</v>
      </c>
      <c r="H268" s="181">
        <f t="shared" si="257"/>
        <v>3.6236999999999999</v>
      </c>
      <c r="I268" s="181">
        <f t="shared" si="258"/>
        <v>124.41370000000001</v>
      </c>
      <c r="J268" s="180"/>
      <c r="K268" s="153">
        <f t="shared" si="259"/>
        <v>124.41370000000001</v>
      </c>
      <c r="L268" s="180"/>
      <c r="M268" s="180">
        <f t="shared" si="260"/>
        <v>1.25</v>
      </c>
      <c r="N268" s="180">
        <f t="shared" si="261"/>
        <v>125.66370000000001</v>
      </c>
      <c r="O268" s="182">
        <f t="shared" si="262"/>
        <v>7.539822</v>
      </c>
      <c r="P268" s="179">
        <f t="shared" si="263"/>
        <v>133.20352199999999</v>
      </c>
      <c r="Q268" s="154">
        <v>0</v>
      </c>
      <c r="R268" s="180">
        <f t="shared" si="264"/>
        <v>133.20352199999999</v>
      </c>
      <c r="S268" s="153">
        <f t="shared" si="265"/>
        <v>13.320352199999999</v>
      </c>
      <c r="T268" s="47" t="s">
        <v>313</v>
      </c>
    </row>
    <row r="269" spans="1:20" s="47" customFormat="1" ht="14.25" customHeight="1" x14ac:dyDescent="0.4">
      <c r="A269" s="193" t="s">
        <v>413</v>
      </c>
      <c r="B269" s="159">
        <v>108.9</v>
      </c>
      <c r="C269" s="178"/>
      <c r="D269" s="179">
        <f t="shared" si="254"/>
        <v>1.0900000000000001</v>
      </c>
      <c r="E269" s="179">
        <f t="shared" si="255"/>
        <v>109.99000000000001</v>
      </c>
      <c r="F269" s="179">
        <v>10.8</v>
      </c>
      <c r="G269" s="180">
        <f t="shared" si="256"/>
        <v>120.79</v>
      </c>
      <c r="H269" s="181">
        <f t="shared" si="257"/>
        <v>3.6236999999999999</v>
      </c>
      <c r="I269" s="181">
        <f t="shared" si="258"/>
        <v>124.41370000000001</v>
      </c>
      <c r="J269" s="180"/>
      <c r="K269" s="153">
        <f t="shared" si="259"/>
        <v>124.41370000000001</v>
      </c>
      <c r="L269" s="180"/>
      <c r="M269" s="180">
        <f t="shared" si="260"/>
        <v>1.25</v>
      </c>
      <c r="N269" s="180">
        <f t="shared" si="261"/>
        <v>125.66370000000001</v>
      </c>
      <c r="O269" s="182">
        <f t="shared" si="262"/>
        <v>7.539822</v>
      </c>
      <c r="P269" s="179">
        <f t="shared" si="263"/>
        <v>133.20352199999999</v>
      </c>
      <c r="Q269" s="154">
        <v>0</v>
      </c>
      <c r="R269" s="180">
        <f t="shared" si="264"/>
        <v>133.20352199999999</v>
      </c>
      <c r="S269" s="153">
        <f t="shared" si="265"/>
        <v>13.320352199999999</v>
      </c>
      <c r="T269" s="47" t="s">
        <v>313</v>
      </c>
    </row>
    <row r="270" spans="1:20" s="47" customFormat="1" ht="14.25" customHeight="1" x14ac:dyDescent="0.4">
      <c r="A270" s="193" t="s">
        <v>469</v>
      </c>
      <c r="B270" s="159">
        <v>108.9</v>
      </c>
      <c r="C270" s="178"/>
      <c r="D270" s="179">
        <f t="shared" si="254"/>
        <v>1.0900000000000001</v>
      </c>
      <c r="E270" s="179">
        <f t="shared" si="255"/>
        <v>109.99000000000001</v>
      </c>
      <c r="F270" s="179">
        <v>10.8</v>
      </c>
      <c r="G270" s="180">
        <f t="shared" si="256"/>
        <v>120.79</v>
      </c>
      <c r="H270" s="181">
        <f t="shared" si="257"/>
        <v>3.6236999999999999</v>
      </c>
      <c r="I270" s="181">
        <f t="shared" si="258"/>
        <v>124.41370000000001</v>
      </c>
      <c r="J270" s="180"/>
      <c r="K270" s="153">
        <f t="shared" si="259"/>
        <v>124.41370000000001</v>
      </c>
      <c r="L270" s="180"/>
      <c r="M270" s="180">
        <f t="shared" si="260"/>
        <v>1.25</v>
      </c>
      <c r="N270" s="180">
        <f t="shared" si="261"/>
        <v>125.66370000000001</v>
      </c>
      <c r="O270" s="182">
        <f t="shared" si="262"/>
        <v>7.539822</v>
      </c>
      <c r="P270" s="179">
        <f t="shared" si="263"/>
        <v>133.20352199999999</v>
      </c>
      <c r="Q270" s="154">
        <v>0</v>
      </c>
      <c r="R270" s="180">
        <f t="shared" si="264"/>
        <v>133.20352199999999</v>
      </c>
      <c r="S270" s="153">
        <f t="shared" si="265"/>
        <v>13.320352199999999</v>
      </c>
    </row>
    <row r="271" spans="1:20" s="47" customFormat="1" ht="14.25" customHeight="1" x14ac:dyDescent="0.4">
      <c r="A271" s="193" t="s">
        <v>414</v>
      </c>
      <c r="B271" s="159">
        <v>108.9</v>
      </c>
      <c r="C271" s="178"/>
      <c r="D271" s="179">
        <f t="shared" si="254"/>
        <v>1.0900000000000001</v>
      </c>
      <c r="E271" s="179">
        <f t="shared" si="255"/>
        <v>109.99000000000001</v>
      </c>
      <c r="F271" s="179">
        <v>10.8</v>
      </c>
      <c r="G271" s="180">
        <f t="shared" si="256"/>
        <v>120.79</v>
      </c>
      <c r="H271" s="181">
        <f t="shared" si="257"/>
        <v>3.6236999999999999</v>
      </c>
      <c r="I271" s="181">
        <f t="shared" si="258"/>
        <v>124.41370000000001</v>
      </c>
      <c r="J271" s="180"/>
      <c r="K271" s="153">
        <f t="shared" si="259"/>
        <v>124.41370000000001</v>
      </c>
      <c r="L271" s="180"/>
      <c r="M271" s="180">
        <f t="shared" si="260"/>
        <v>1.25</v>
      </c>
      <c r="N271" s="180">
        <f t="shared" si="261"/>
        <v>125.66370000000001</v>
      </c>
      <c r="O271" s="182">
        <f t="shared" si="262"/>
        <v>7.539822</v>
      </c>
      <c r="P271" s="179">
        <f t="shared" si="263"/>
        <v>133.20352199999999</v>
      </c>
      <c r="Q271" s="154">
        <v>0</v>
      </c>
      <c r="R271" s="180">
        <f t="shared" si="264"/>
        <v>133.20352199999999</v>
      </c>
      <c r="S271" s="153">
        <f t="shared" si="265"/>
        <v>13.320352199999999</v>
      </c>
      <c r="T271" s="47" t="s">
        <v>313</v>
      </c>
    </row>
    <row r="272" spans="1:20" s="47" customFormat="1" x14ac:dyDescent="0.4">
      <c r="A272" s="193"/>
      <c r="B272" s="165"/>
      <c r="C272" s="194"/>
      <c r="D272" s="196"/>
      <c r="E272" s="196"/>
      <c r="F272" s="179"/>
      <c r="G272" s="195"/>
      <c r="H272" s="197"/>
      <c r="I272" s="197"/>
      <c r="J272" s="195"/>
      <c r="K272" s="198"/>
      <c r="L272" s="195"/>
      <c r="M272" s="195"/>
      <c r="N272" s="195"/>
      <c r="O272" s="199"/>
      <c r="P272" s="196"/>
      <c r="Q272" s="164"/>
      <c r="R272" s="195"/>
      <c r="S272" s="198"/>
      <c r="T272" s="47" t="s">
        <v>313</v>
      </c>
    </row>
    <row r="273" spans="1:24" s="47" customFormat="1" x14ac:dyDescent="0.4">
      <c r="A273" s="193" t="s">
        <v>415</v>
      </c>
      <c r="B273" s="159">
        <v>118.9</v>
      </c>
      <c r="C273" s="178"/>
      <c r="D273" s="179">
        <f>ROUNDUP(((B273-C273)*$D$4),2)</f>
        <v>1.19</v>
      </c>
      <c r="E273" s="179">
        <f>(B273-C273)+D273</f>
        <v>120.09</v>
      </c>
      <c r="F273" s="179">
        <v>10.8</v>
      </c>
      <c r="G273" s="180">
        <f>E273+$F$4</f>
        <v>130.89000000000001</v>
      </c>
      <c r="H273" s="181">
        <f t="shared" ref="H273:H276" si="266">G273*$H$4</f>
        <v>3.9267000000000003</v>
      </c>
      <c r="I273" s="181">
        <f t="shared" ref="I273:I276" si="267">G273+H273</f>
        <v>134.81670000000003</v>
      </c>
      <c r="J273" s="180"/>
      <c r="K273" s="153">
        <f t="shared" ref="K273:K276" si="268">I273-J273</f>
        <v>134.81670000000003</v>
      </c>
      <c r="L273" s="180"/>
      <c r="M273" s="180">
        <f t="shared" ref="M273:M276" si="269">ROUNDUP((K273*$M$4),2)</f>
        <v>1.35</v>
      </c>
      <c r="N273" s="180">
        <f t="shared" ref="N273:N276" si="270">(K273-L273)+M273</f>
        <v>136.16670000000002</v>
      </c>
      <c r="O273" s="182">
        <f t="shared" ref="O273:O276" si="271">(K273-L273+M273)*$O$4</f>
        <v>8.1700020000000002</v>
      </c>
      <c r="P273" s="179">
        <f t="shared" ref="P273:P276" si="272">N273+O273</f>
        <v>144.33670200000003</v>
      </c>
      <c r="Q273" s="154">
        <v>0</v>
      </c>
      <c r="R273" s="180">
        <f t="shared" ref="R273:R276" si="273">P273-Q273</f>
        <v>144.33670200000003</v>
      </c>
      <c r="S273" s="153">
        <f t="shared" ref="S273:S276" si="274">R273/10</f>
        <v>14.433670200000003</v>
      </c>
      <c r="T273" s="47" t="s">
        <v>313</v>
      </c>
    </row>
    <row r="274" spans="1:24" s="47" customFormat="1" x14ac:dyDescent="0.4">
      <c r="A274" s="193" t="s">
        <v>416</v>
      </c>
      <c r="B274" s="159">
        <v>118.9</v>
      </c>
      <c r="C274" s="178"/>
      <c r="D274" s="179">
        <f>ROUNDUP(((B274-C274)*$D$4),2)</f>
        <v>1.19</v>
      </c>
      <c r="E274" s="179">
        <f>(B274-C274)+D274</f>
        <v>120.09</v>
      </c>
      <c r="F274" s="179">
        <v>10.8</v>
      </c>
      <c r="G274" s="180">
        <f>E274+$F$4</f>
        <v>130.89000000000001</v>
      </c>
      <c r="H274" s="181">
        <f t="shared" si="266"/>
        <v>3.9267000000000003</v>
      </c>
      <c r="I274" s="181">
        <f t="shared" si="267"/>
        <v>134.81670000000003</v>
      </c>
      <c r="J274" s="180"/>
      <c r="K274" s="153">
        <f t="shared" si="268"/>
        <v>134.81670000000003</v>
      </c>
      <c r="L274" s="180"/>
      <c r="M274" s="180">
        <f t="shared" si="269"/>
        <v>1.35</v>
      </c>
      <c r="N274" s="180">
        <f t="shared" si="270"/>
        <v>136.16670000000002</v>
      </c>
      <c r="O274" s="182">
        <f t="shared" si="271"/>
        <v>8.1700020000000002</v>
      </c>
      <c r="P274" s="179">
        <f t="shared" si="272"/>
        <v>144.33670200000003</v>
      </c>
      <c r="Q274" s="154">
        <v>0</v>
      </c>
      <c r="R274" s="180">
        <f t="shared" si="273"/>
        <v>144.33670200000003</v>
      </c>
      <c r="S274" s="153">
        <f t="shared" si="274"/>
        <v>14.433670200000003</v>
      </c>
      <c r="T274" s="47" t="s">
        <v>313</v>
      </c>
    </row>
    <row r="275" spans="1:24" s="47" customFormat="1" x14ac:dyDescent="0.4">
      <c r="A275" s="193" t="s">
        <v>417</v>
      </c>
      <c r="B275" s="159">
        <v>118.9</v>
      </c>
      <c r="C275" s="178"/>
      <c r="D275" s="179">
        <f>ROUNDUP(((B275-C275)*$D$4),2)</f>
        <v>1.19</v>
      </c>
      <c r="E275" s="179">
        <f>(B275-C275)+D275</f>
        <v>120.09</v>
      </c>
      <c r="F275" s="179">
        <v>10.8</v>
      </c>
      <c r="G275" s="180">
        <f>E275+$F$4</f>
        <v>130.89000000000001</v>
      </c>
      <c r="H275" s="181">
        <f t="shared" si="266"/>
        <v>3.9267000000000003</v>
      </c>
      <c r="I275" s="181">
        <f t="shared" si="267"/>
        <v>134.81670000000003</v>
      </c>
      <c r="J275" s="180"/>
      <c r="K275" s="153">
        <f t="shared" si="268"/>
        <v>134.81670000000003</v>
      </c>
      <c r="L275" s="180"/>
      <c r="M275" s="180">
        <f t="shared" si="269"/>
        <v>1.35</v>
      </c>
      <c r="N275" s="180">
        <f t="shared" si="270"/>
        <v>136.16670000000002</v>
      </c>
      <c r="O275" s="182">
        <f t="shared" si="271"/>
        <v>8.1700020000000002</v>
      </c>
      <c r="P275" s="179">
        <f t="shared" si="272"/>
        <v>144.33670200000003</v>
      </c>
      <c r="Q275" s="154">
        <v>0</v>
      </c>
      <c r="R275" s="180">
        <f t="shared" si="273"/>
        <v>144.33670200000003</v>
      </c>
      <c r="S275" s="153">
        <f t="shared" si="274"/>
        <v>14.433670200000003</v>
      </c>
    </row>
    <row r="276" spans="1:24" s="47" customFormat="1" x14ac:dyDescent="0.4">
      <c r="A276" s="193" t="s">
        <v>418</v>
      </c>
      <c r="B276" s="159">
        <v>118.9</v>
      </c>
      <c r="C276" s="178"/>
      <c r="D276" s="179">
        <f>ROUNDUP(((B276-C276)*$D$4),2)</f>
        <v>1.19</v>
      </c>
      <c r="E276" s="179">
        <f>(B276-C276)+D276</f>
        <v>120.09</v>
      </c>
      <c r="F276" s="179">
        <v>10.8</v>
      </c>
      <c r="G276" s="180">
        <f>E276+$F$4</f>
        <v>130.89000000000001</v>
      </c>
      <c r="H276" s="181">
        <f t="shared" si="266"/>
        <v>3.9267000000000003</v>
      </c>
      <c r="I276" s="181">
        <f t="shared" si="267"/>
        <v>134.81670000000003</v>
      </c>
      <c r="J276" s="180"/>
      <c r="K276" s="153">
        <f t="shared" si="268"/>
        <v>134.81670000000003</v>
      </c>
      <c r="L276" s="180"/>
      <c r="M276" s="180">
        <f t="shared" si="269"/>
        <v>1.35</v>
      </c>
      <c r="N276" s="180">
        <f t="shared" si="270"/>
        <v>136.16670000000002</v>
      </c>
      <c r="O276" s="182">
        <f t="shared" si="271"/>
        <v>8.1700020000000002</v>
      </c>
      <c r="P276" s="179">
        <f t="shared" si="272"/>
        <v>144.33670200000003</v>
      </c>
      <c r="Q276" s="154">
        <v>0</v>
      </c>
      <c r="R276" s="180">
        <f t="shared" si="273"/>
        <v>144.33670200000003</v>
      </c>
      <c r="S276" s="153">
        <f t="shared" si="274"/>
        <v>14.433670200000003</v>
      </c>
    </row>
    <row r="277" spans="1:24" s="47" customFormat="1" x14ac:dyDescent="0.4">
      <c r="A277" s="193"/>
      <c r="B277" s="165"/>
      <c r="C277" s="194"/>
      <c r="D277" s="196"/>
      <c r="E277" s="196"/>
      <c r="F277" s="196"/>
      <c r="G277" s="195"/>
      <c r="H277" s="197"/>
      <c r="I277" s="197"/>
      <c r="J277" s="195"/>
      <c r="K277" s="198"/>
      <c r="L277" s="195"/>
      <c r="M277" s="195"/>
      <c r="N277" s="195"/>
      <c r="O277" s="199"/>
      <c r="P277" s="196"/>
      <c r="Q277" s="154"/>
      <c r="R277" s="195"/>
      <c r="S277" s="198"/>
      <c r="T277" s="47" t="s">
        <v>313</v>
      </c>
      <c r="X277" s="184"/>
    </row>
    <row r="278" spans="1:24" s="47" customFormat="1" x14ac:dyDescent="0.4">
      <c r="A278" s="167"/>
      <c r="B278" s="165"/>
      <c r="C278" s="194"/>
      <c r="D278" s="196"/>
      <c r="E278" s="196"/>
      <c r="F278" s="196"/>
      <c r="G278" s="195"/>
      <c r="H278" s="197"/>
      <c r="I278" s="197"/>
      <c r="J278" s="195"/>
      <c r="K278" s="198"/>
      <c r="L278" s="195"/>
      <c r="M278" s="195"/>
      <c r="N278" s="195"/>
      <c r="O278" s="199"/>
      <c r="P278" s="196"/>
      <c r="Q278" s="154"/>
      <c r="R278" s="195"/>
      <c r="S278" s="198"/>
      <c r="T278" s="47" t="s">
        <v>313</v>
      </c>
      <c r="X278" s="184"/>
    </row>
    <row r="279" spans="1:24" s="47" customFormat="1" ht="14.25" customHeight="1" x14ac:dyDescent="0.4">
      <c r="A279" s="193" t="s">
        <v>202</v>
      </c>
      <c r="B279" s="159">
        <v>88.4</v>
      </c>
      <c r="C279" s="161"/>
      <c r="D279" s="179">
        <f t="shared" ref="D279:D282" si="275">ROUNDUP(((B279-C279)*$D$4),2)</f>
        <v>0.89</v>
      </c>
      <c r="E279" s="179">
        <f t="shared" ref="E279:E282" si="276">(B279-C279)+D279</f>
        <v>89.29</v>
      </c>
      <c r="F279" s="179">
        <v>10.8</v>
      </c>
      <c r="G279" s="180">
        <f t="shared" ref="G279:G282" si="277">E279+$F$4</f>
        <v>100.09</v>
      </c>
      <c r="H279" s="181">
        <f t="shared" ref="H279:H282" si="278">G279*$H$4</f>
        <v>3.0026999999999999</v>
      </c>
      <c r="I279" s="181">
        <f t="shared" ref="I279:I282" si="279">G279+H279</f>
        <v>103.09270000000001</v>
      </c>
      <c r="J279" s="180"/>
      <c r="K279" s="153">
        <f t="shared" ref="K279:K282" si="280">I279-J279</f>
        <v>103.09270000000001</v>
      </c>
      <c r="L279" s="180"/>
      <c r="M279" s="180">
        <f t="shared" ref="M279:M282" si="281">ROUNDUP((K279*$M$4),2)</f>
        <v>1.04</v>
      </c>
      <c r="N279" s="180">
        <f t="shared" ref="N279:N282" si="282">(K279-L279)+M279</f>
        <v>104.13270000000001</v>
      </c>
      <c r="O279" s="182">
        <f t="shared" ref="O279:O282" si="283">(K279-L279+M279)*$O$4</f>
        <v>6.2479620000000002</v>
      </c>
      <c r="P279" s="179">
        <f t="shared" ref="P279:P282" si="284">N279+O279</f>
        <v>110.38066200000002</v>
      </c>
      <c r="Q279" s="160">
        <v>16.16</v>
      </c>
      <c r="R279" s="180">
        <f t="shared" ref="R279:R280" si="285">P279-Q279</f>
        <v>94.220662000000019</v>
      </c>
      <c r="S279" s="153">
        <f t="shared" ref="S279:S280" si="286">R279/10</f>
        <v>9.4220662000000015</v>
      </c>
      <c r="T279" s="47" t="s">
        <v>313</v>
      </c>
      <c r="X279" s="184"/>
    </row>
    <row r="280" spans="1:24" s="47" customFormat="1" ht="14.25" customHeight="1" x14ac:dyDescent="0.4">
      <c r="A280" s="193" t="s">
        <v>419</v>
      </c>
      <c r="B280" s="159">
        <v>88.4</v>
      </c>
      <c r="C280" s="161"/>
      <c r="D280" s="179">
        <f t="shared" si="275"/>
        <v>0.89</v>
      </c>
      <c r="E280" s="179">
        <f t="shared" si="276"/>
        <v>89.29</v>
      </c>
      <c r="F280" s="179">
        <v>10.8</v>
      </c>
      <c r="G280" s="180">
        <f t="shared" si="277"/>
        <v>100.09</v>
      </c>
      <c r="H280" s="181">
        <f t="shared" si="278"/>
        <v>3.0026999999999999</v>
      </c>
      <c r="I280" s="181">
        <f t="shared" si="279"/>
        <v>103.09270000000001</v>
      </c>
      <c r="J280" s="180"/>
      <c r="K280" s="153">
        <f t="shared" si="280"/>
        <v>103.09270000000001</v>
      </c>
      <c r="L280" s="180"/>
      <c r="M280" s="180">
        <f t="shared" si="281"/>
        <v>1.04</v>
      </c>
      <c r="N280" s="180">
        <f t="shared" si="282"/>
        <v>104.13270000000001</v>
      </c>
      <c r="O280" s="182">
        <f t="shared" si="283"/>
        <v>6.2479620000000002</v>
      </c>
      <c r="P280" s="179">
        <f t="shared" si="284"/>
        <v>110.38066200000002</v>
      </c>
      <c r="Q280" s="160">
        <v>16.16</v>
      </c>
      <c r="R280" s="180">
        <f t="shared" si="285"/>
        <v>94.220662000000019</v>
      </c>
      <c r="S280" s="153">
        <f t="shared" si="286"/>
        <v>9.4220662000000015</v>
      </c>
      <c r="T280" s="47" t="s">
        <v>313</v>
      </c>
      <c r="X280" s="184"/>
    </row>
    <row r="281" spans="1:24" s="47" customFormat="1" ht="14.25" customHeight="1" x14ac:dyDescent="0.4">
      <c r="A281" s="193" t="s">
        <v>200</v>
      </c>
      <c r="B281" s="159">
        <v>88.4</v>
      </c>
      <c r="C281" s="161"/>
      <c r="D281" s="179">
        <f t="shared" si="275"/>
        <v>0.89</v>
      </c>
      <c r="E281" s="179">
        <f t="shared" si="276"/>
        <v>89.29</v>
      </c>
      <c r="F281" s="179">
        <v>10.8</v>
      </c>
      <c r="G281" s="180">
        <f t="shared" si="277"/>
        <v>100.09</v>
      </c>
      <c r="H281" s="181">
        <f t="shared" si="278"/>
        <v>3.0026999999999999</v>
      </c>
      <c r="I281" s="181">
        <f t="shared" si="279"/>
        <v>103.09270000000001</v>
      </c>
      <c r="J281" s="180"/>
      <c r="K281" s="153">
        <f t="shared" si="280"/>
        <v>103.09270000000001</v>
      </c>
      <c r="L281" s="180"/>
      <c r="M281" s="180">
        <f t="shared" si="281"/>
        <v>1.04</v>
      </c>
      <c r="N281" s="180">
        <f t="shared" si="282"/>
        <v>104.13270000000001</v>
      </c>
      <c r="O281" s="182">
        <f t="shared" si="283"/>
        <v>6.2479620000000002</v>
      </c>
      <c r="P281" s="179">
        <f t="shared" si="284"/>
        <v>110.38066200000002</v>
      </c>
      <c r="Q281" s="160">
        <v>23.66</v>
      </c>
      <c r="R281" s="180">
        <v>86.87</v>
      </c>
      <c r="S281" s="153">
        <v>8.69</v>
      </c>
      <c r="T281" s="47" t="s">
        <v>313</v>
      </c>
      <c r="X281" s="184"/>
    </row>
    <row r="282" spans="1:24" s="47" customFormat="1" ht="14.25" customHeight="1" x14ac:dyDescent="0.4">
      <c r="A282" s="193" t="s">
        <v>204</v>
      </c>
      <c r="B282" s="159">
        <v>88.4</v>
      </c>
      <c r="C282" s="161"/>
      <c r="D282" s="179">
        <f t="shared" si="275"/>
        <v>0.89</v>
      </c>
      <c r="E282" s="179">
        <f t="shared" si="276"/>
        <v>89.29</v>
      </c>
      <c r="F282" s="179">
        <v>10.8</v>
      </c>
      <c r="G282" s="180">
        <f t="shared" si="277"/>
        <v>100.09</v>
      </c>
      <c r="H282" s="181">
        <f t="shared" si="278"/>
        <v>3.0026999999999999</v>
      </c>
      <c r="I282" s="181">
        <f t="shared" si="279"/>
        <v>103.09270000000001</v>
      </c>
      <c r="J282" s="180"/>
      <c r="K282" s="153">
        <f t="shared" si="280"/>
        <v>103.09270000000001</v>
      </c>
      <c r="L282" s="180"/>
      <c r="M282" s="180">
        <f t="shared" si="281"/>
        <v>1.04</v>
      </c>
      <c r="N282" s="180">
        <f t="shared" si="282"/>
        <v>104.13270000000001</v>
      </c>
      <c r="O282" s="182">
        <f t="shared" si="283"/>
        <v>6.2479620000000002</v>
      </c>
      <c r="P282" s="179">
        <f t="shared" si="284"/>
        <v>110.38066200000002</v>
      </c>
      <c r="Q282" s="160">
        <v>23.66</v>
      </c>
      <c r="R282" s="180">
        <v>86.87</v>
      </c>
      <c r="S282" s="153">
        <v>8.69</v>
      </c>
      <c r="T282" s="47" t="s">
        <v>313</v>
      </c>
      <c r="X282" s="184"/>
    </row>
    <row r="283" spans="1:24" s="47" customFormat="1" x14ac:dyDescent="0.4">
      <c r="A283" s="193" t="s">
        <v>201</v>
      </c>
      <c r="B283" s="159">
        <v>88.4</v>
      </c>
      <c r="C283" s="161">
        <v>5</v>
      </c>
      <c r="D283" s="179">
        <v>0.84</v>
      </c>
      <c r="E283" s="179">
        <v>84.24</v>
      </c>
      <c r="F283" s="179">
        <v>10.8</v>
      </c>
      <c r="G283" s="180">
        <v>95.04</v>
      </c>
      <c r="H283" s="181">
        <v>2.85</v>
      </c>
      <c r="I283" s="181">
        <v>97.89</v>
      </c>
      <c r="J283" s="180"/>
      <c r="K283" s="153">
        <v>97.89</v>
      </c>
      <c r="L283" s="180"/>
      <c r="M283" s="180">
        <v>0.98</v>
      </c>
      <c r="N283" s="180">
        <v>98.87</v>
      </c>
      <c r="O283" s="182">
        <v>5.9322999999999997</v>
      </c>
      <c r="P283" s="179">
        <v>104.8</v>
      </c>
      <c r="Q283" s="160">
        <v>25.66</v>
      </c>
      <c r="R283" s="180">
        <v>79.290000000000006</v>
      </c>
      <c r="S283" s="153">
        <v>7.93</v>
      </c>
      <c r="T283" s="47" t="s">
        <v>313</v>
      </c>
    </row>
    <row r="284" spans="1:24" s="47" customFormat="1" x14ac:dyDescent="0.4">
      <c r="A284" s="193" t="s">
        <v>205</v>
      </c>
      <c r="B284" s="159">
        <v>88.4</v>
      </c>
      <c r="C284" s="161">
        <v>5</v>
      </c>
      <c r="D284" s="179">
        <v>0.84</v>
      </c>
      <c r="E284" s="179">
        <v>84.24</v>
      </c>
      <c r="F284" s="179">
        <v>10.8</v>
      </c>
      <c r="G284" s="180">
        <v>95.04</v>
      </c>
      <c r="H284" s="181">
        <v>2.85</v>
      </c>
      <c r="I284" s="181">
        <v>97.89</v>
      </c>
      <c r="J284" s="180"/>
      <c r="K284" s="153">
        <v>97.89</v>
      </c>
      <c r="L284" s="180"/>
      <c r="M284" s="180">
        <v>0.98</v>
      </c>
      <c r="N284" s="180">
        <v>98.87</v>
      </c>
      <c r="O284" s="182">
        <v>5.9322999999999997</v>
      </c>
      <c r="P284" s="179">
        <v>104.8</v>
      </c>
      <c r="Q284" s="160">
        <v>25.66</v>
      </c>
      <c r="R284" s="180">
        <v>79.290000000000006</v>
      </c>
      <c r="S284" s="153">
        <v>7.93</v>
      </c>
      <c r="T284" s="47" t="s">
        <v>313</v>
      </c>
    </row>
    <row r="285" spans="1:24" s="47" customFormat="1" x14ac:dyDescent="0.4">
      <c r="A285" s="193" t="s">
        <v>420</v>
      </c>
      <c r="B285" s="159">
        <v>88.4</v>
      </c>
      <c r="C285" s="161"/>
      <c r="D285" s="179">
        <f t="shared" ref="D285:D298" si="287">ROUNDUP(((B285-C285)*$D$4),2)</f>
        <v>0.89</v>
      </c>
      <c r="E285" s="179">
        <f t="shared" ref="E285:E298" si="288">(B285-C285)+D285</f>
        <v>89.29</v>
      </c>
      <c r="F285" s="179">
        <v>10.8</v>
      </c>
      <c r="G285" s="180">
        <f t="shared" ref="G285:G298" si="289">E285+$F$4</f>
        <v>100.09</v>
      </c>
      <c r="H285" s="181">
        <f t="shared" ref="H285:H298" si="290">G285*$H$4</f>
        <v>3.0026999999999999</v>
      </c>
      <c r="I285" s="181">
        <f t="shared" ref="I285:I298" si="291">G285+H285</f>
        <v>103.09270000000001</v>
      </c>
      <c r="J285" s="180"/>
      <c r="K285" s="153">
        <f t="shared" ref="K285:K298" si="292">I285-J285</f>
        <v>103.09270000000001</v>
      </c>
      <c r="L285" s="180"/>
      <c r="M285" s="180">
        <f t="shared" ref="M285:M298" si="293">ROUNDUP((K285*$M$4),2)</f>
        <v>1.04</v>
      </c>
      <c r="N285" s="180">
        <f t="shared" ref="N285:N298" si="294">(K285-L285)+M285</f>
        <v>104.13270000000001</v>
      </c>
      <c r="O285" s="182">
        <f t="shared" ref="O285:O298" si="295">(K285-L285+M285)*$O$4</f>
        <v>6.2479620000000002</v>
      </c>
      <c r="P285" s="179">
        <f t="shared" ref="P285:P298" si="296">N285+O285</f>
        <v>110.38066200000002</v>
      </c>
      <c r="Q285" s="160">
        <v>16.16</v>
      </c>
      <c r="R285" s="180">
        <f t="shared" ref="R285:R298" si="297">P285-Q285</f>
        <v>94.220662000000019</v>
      </c>
      <c r="S285" s="153">
        <f t="shared" ref="S285:S298" si="298">R285/10</f>
        <v>9.4220662000000015</v>
      </c>
      <c r="T285" s="47" t="s">
        <v>313</v>
      </c>
    </row>
    <row r="286" spans="1:24" s="47" customFormat="1" x14ac:dyDescent="0.4">
      <c r="A286" s="193" t="s">
        <v>203</v>
      </c>
      <c r="B286" s="159">
        <v>88.4</v>
      </c>
      <c r="C286" s="161"/>
      <c r="D286" s="179">
        <f t="shared" si="287"/>
        <v>0.89</v>
      </c>
      <c r="E286" s="179">
        <f t="shared" si="288"/>
        <v>89.29</v>
      </c>
      <c r="F286" s="179">
        <v>10.8</v>
      </c>
      <c r="G286" s="180">
        <f t="shared" si="289"/>
        <v>100.09</v>
      </c>
      <c r="H286" s="181">
        <f t="shared" si="290"/>
        <v>3.0026999999999999</v>
      </c>
      <c r="I286" s="181">
        <f t="shared" si="291"/>
        <v>103.09270000000001</v>
      </c>
      <c r="J286" s="180"/>
      <c r="K286" s="153">
        <f t="shared" si="292"/>
        <v>103.09270000000001</v>
      </c>
      <c r="L286" s="180"/>
      <c r="M286" s="180">
        <f t="shared" si="293"/>
        <v>1.04</v>
      </c>
      <c r="N286" s="180">
        <f t="shared" si="294"/>
        <v>104.13270000000001</v>
      </c>
      <c r="O286" s="182">
        <f t="shared" si="295"/>
        <v>6.2479620000000002</v>
      </c>
      <c r="P286" s="179">
        <f t="shared" si="296"/>
        <v>110.38066200000002</v>
      </c>
      <c r="Q286" s="160">
        <v>16.16</v>
      </c>
      <c r="R286" s="180">
        <f t="shared" si="297"/>
        <v>94.220662000000019</v>
      </c>
      <c r="S286" s="153">
        <f t="shared" si="298"/>
        <v>9.4220662000000015</v>
      </c>
      <c r="T286" s="47" t="s">
        <v>313</v>
      </c>
    </row>
    <row r="287" spans="1:24" s="47" customFormat="1" x14ac:dyDescent="0.4">
      <c r="A287" s="193" t="s">
        <v>421</v>
      </c>
      <c r="B287" s="159">
        <v>88.4</v>
      </c>
      <c r="C287" s="161"/>
      <c r="D287" s="179">
        <f t="shared" si="287"/>
        <v>0.89</v>
      </c>
      <c r="E287" s="179">
        <f t="shared" si="288"/>
        <v>89.29</v>
      </c>
      <c r="F287" s="179">
        <v>10.8</v>
      </c>
      <c r="G287" s="180">
        <f t="shared" si="289"/>
        <v>100.09</v>
      </c>
      <c r="H287" s="181">
        <f t="shared" si="290"/>
        <v>3.0026999999999999</v>
      </c>
      <c r="I287" s="181">
        <f t="shared" si="291"/>
        <v>103.09270000000001</v>
      </c>
      <c r="J287" s="180"/>
      <c r="K287" s="153">
        <f t="shared" si="292"/>
        <v>103.09270000000001</v>
      </c>
      <c r="L287" s="180"/>
      <c r="M287" s="180">
        <f t="shared" si="293"/>
        <v>1.04</v>
      </c>
      <c r="N287" s="180">
        <f t="shared" si="294"/>
        <v>104.13270000000001</v>
      </c>
      <c r="O287" s="182">
        <f t="shared" si="295"/>
        <v>6.2479620000000002</v>
      </c>
      <c r="P287" s="179">
        <f t="shared" si="296"/>
        <v>110.38066200000002</v>
      </c>
      <c r="Q287" s="160">
        <v>16.16</v>
      </c>
      <c r="R287" s="180">
        <f t="shared" si="297"/>
        <v>94.220662000000019</v>
      </c>
      <c r="S287" s="153">
        <f t="shared" si="298"/>
        <v>9.4220662000000015</v>
      </c>
      <c r="T287" s="47" t="s">
        <v>313</v>
      </c>
      <c r="X287" s="184"/>
    </row>
    <row r="288" spans="1:24" s="47" customFormat="1" x14ac:dyDescent="0.4">
      <c r="A288" s="193" t="s">
        <v>422</v>
      </c>
      <c r="B288" s="159">
        <v>88.4</v>
      </c>
      <c r="C288" s="161"/>
      <c r="D288" s="179">
        <f t="shared" si="287"/>
        <v>0.89</v>
      </c>
      <c r="E288" s="179">
        <f t="shared" si="288"/>
        <v>89.29</v>
      </c>
      <c r="F288" s="179">
        <v>10.8</v>
      </c>
      <c r="G288" s="180">
        <f t="shared" si="289"/>
        <v>100.09</v>
      </c>
      <c r="H288" s="181">
        <f t="shared" si="290"/>
        <v>3.0026999999999999</v>
      </c>
      <c r="I288" s="181">
        <f t="shared" si="291"/>
        <v>103.09270000000001</v>
      </c>
      <c r="J288" s="180"/>
      <c r="K288" s="153">
        <f t="shared" si="292"/>
        <v>103.09270000000001</v>
      </c>
      <c r="L288" s="180"/>
      <c r="M288" s="180">
        <f t="shared" si="293"/>
        <v>1.04</v>
      </c>
      <c r="N288" s="180">
        <f t="shared" si="294"/>
        <v>104.13270000000001</v>
      </c>
      <c r="O288" s="182">
        <f t="shared" si="295"/>
        <v>6.2479620000000002</v>
      </c>
      <c r="P288" s="179">
        <f t="shared" si="296"/>
        <v>110.38066200000002</v>
      </c>
      <c r="Q288" s="160">
        <v>16.16</v>
      </c>
      <c r="R288" s="180">
        <f t="shared" si="297"/>
        <v>94.220662000000019</v>
      </c>
      <c r="S288" s="153">
        <f t="shared" si="298"/>
        <v>9.4220662000000015</v>
      </c>
      <c r="T288" s="47" t="s">
        <v>313</v>
      </c>
    </row>
    <row r="289" spans="1:24" s="47" customFormat="1" x14ac:dyDescent="0.4">
      <c r="A289" s="193" t="s">
        <v>423</v>
      </c>
      <c r="B289" s="159">
        <v>88.4</v>
      </c>
      <c r="C289" s="161"/>
      <c r="D289" s="179">
        <f t="shared" si="287"/>
        <v>0.89</v>
      </c>
      <c r="E289" s="179">
        <f t="shared" si="288"/>
        <v>89.29</v>
      </c>
      <c r="F289" s="179">
        <v>10.8</v>
      </c>
      <c r="G289" s="180">
        <f t="shared" si="289"/>
        <v>100.09</v>
      </c>
      <c r="H289" s="181">
        <f t="shared" si="290"/>
        <v>3.0026999999999999</v>
      </c>
      <c r="I289" s="181">
        <f t="shared" si="291"/>
        <v>103.09270000000001</v>
      </c>
      <c r="J289" s="180"/>
      <c r="K289" s="153">
        <f t="shared" si="292"/>
        <v>103.09270000000001</v>
      </c>
      <c r="L289" s="180"/>
      <c r="M289" s="180">
        <f t="shared" si="293"/>
        <v>1.04</v>
      </c>
      <c r="N289" s="180">
        <f t="shared" si="294"/>
        <v>104.13270000000001</v>
      </c>
      <c r="O289" s="182">
        <f t="shared" si="295"/>
        <v>6.2479620000000002</v>
      </c>
      <c r="P289" s="179">
        <f t="shared" si="296"/>
        <v>110.38066200000002</v>
      </c>
      <c r="Q289" s="160">
        <v>16.16</v>
      </c>
      <c r="R289" s="180">
        <f t="shared" si="297"/>
        <v>94.220662000000019</v>
      </c>
      <c r="S289" s="153">
        <f t="shared" si="298"/>
        <v>9.4220662000000015</v>
      </c>
      <c r="T289" s="47" t="s">
        <v>313</v>
      </c>
    </row>
    <row r="290" spans="1:24" s="47" customFormat="1" x14ac:dyDescent="0.4">
      <c r="A290" s="193" t="s">
        <v>424</v>
      </c>
      <c r="B290" s="159">
        <v>88.4</v>
      </c>
      <c r="C290" s="161"/>
      <c r="D290" s="179">
        <f t="shared" si="287"/>
        <v>0.89</v>
      </c>
      <c r="E290" s="179">
        <f t="shared" si="288"/>
        <v>89.29</v>
      </c>
      <c r="F290" s="179">
        <v>10.8</v>
      </c>
      <c r="G290" s="180">
        <f t="shared" si="289"/>
        <v>100.09</v>
      </c>
      <c r="H290" s="181">
        <f t="shared" si="290"/>
        <v>3.0026999999999999</v>
      </c>
      <c r="I290" s="181">
        <f t="shared" si="291"/>
        <v>103.09270000000001</v>
      </c>
      <c r="J290" s="180"/>
      <c r="K290" s="153">
        <f t="shared" si="292"/>
        <v>103.09270000000001</v>
      </c>
      <c r="L290" s="180"/>
      <c r="M290" s="180">
        <f t="shared" si="293"/>
        <v>1.04</v>
      </c>
      <c r="N290" s="180">
        <f t="shared" si="294"/>
        <v>104.13270000000001</v>
      </c>
      <c r="O290" s="182">
        <f t="shared" si="295"/>
        <v>6.2479620000000002</v>
      </c>
      <c r="P290" s="179">
        <f t="shared" si="296"/>
        <v>110.38066200000002</v>
      </c>
      <c r="Q290" s="160">
        <v>16.16</v>
      </c>
      <c r="R290" s="180">
        <f t="shared" si="297"/>
        <v>94.220662000000019</v>
      </c>
      <c r="S290" s="153">
        <f t="shared" si="298"/>
        <v>9.4220662000000015</v>
      </c>
      <c r="T290" s="47" t="s">
        <v>313</v>
      </c>
    </row>
    <row r="291" spans="1:24" s="47" customFormat="1" x14ac:dyDescent="0.4">
      <c r="A291" s="193" t="s">
        <v>425</v>
      </c>
      <c r="B291" s="159">
        <v>88.4</v>
      </c>
      <c r="C291" s="161"/>
      <c r="D291" s="179">
        <f t="shared" si="287"/>
        <v>0.89</v>
      </c>
      <c r="E291" s="179">
        <f t="shared" si="288"/>
        <v>89.29</v>
      </c>
      <c r="F291" s="179">
        <v>10.8</v>
      </c>
      <c r="G291" s="180">
        <f t="shared" si="289"/>
        <v>100.09</v>
      </c>
      <c r="H291" s="181">
        <f t="shared" si="290"/>
        <v>3.0026999999999999</v>
      </c>
      <c r="I291" s="181">
        <f t="shared" si="291"/>
        <v>103.09270000000001</v>
      </c>
      <c r="J291" s="180"/>
      <c r="K291" s="153">
        <f t="shared" si="292"/>
        <v>103.09270000000001</v>
      </c>
      <c r="L291" s="180"/>
      <c r="M291" s="180">
        <f t="shared" si="293"/>
        <v>1.04</v>
      </c>
      <c r="N291" s="180">
        <f t="shared" si="294"/>
        <v>104.13270000000001</v>
      </c>
      <c r="O291" s="182">
        <f t="shared" si="295"/>
        <v>6.2479620000000002</v>
      </c>
      <c r="P291" s="179">
        <f t="shared" si="296"/>
        <v>110.38066200000002</v>
      </c>
      <c r="Q291" s="160">
        <v>16.16</v>
      </c>
      <c r="R291" s="180">
        <f t="shared" si="297"/>
        <v>94.220662000000019</v>
      </c>
      <c r="S291" s="153">
        <f t="shared" si="298"/>
        <v>9.4220662000000015</v>
      </c>
      <c r="T291" s="47" t="s">
        <v>346</v>
      </c>
      <c r="V291" s="47" t="s">
        <v>347</v>
      </c>
      <c r="X291" s="184"/>
    </row>
    <row r="292" spans="1:24" s="47" customFormat="1" x14ac:dyDescent="0.4">
      <c r="A292" s="193" t="s">
        <v>426</v>
      </c>
      <c r="B292" s="159">
        <v>88.4</v>
      </c>
      <c r="C292" s="161"/>
      <c r="D292" s="179">
        <f t="shared" si="287"/>
        <v>0.89</v>
      </c>
      <c r="E292" s="179">
        <f t="shared" si="288"/>
        <v>89.29</v>
      </c>
      <c r="F292" s="179">
        <v>10.8</v>
      </c>
      <c r="G292" s="180">
        <f t="shared" si="289"/>
        <v>100.09</v>
      </c>
      <c r="H292" s="181">
        <f t="shared" si="290"/>
        <v>3.0026999999999999</v>
      </c>
      <c r="I292" s="181">
        <f t="shared" si="291"/>
        <v>103.09270000000001</v>
      </c>
      <c r="J292" s="180"/>
      <c r="K292" s="153">
        <f t="shared" si="292"/>
        <v>103.09270000000001</v>
      </c>
      <c r="L292" s="180"/>
      <c r="M292" s="180">
        <f t="shared" si="293"/>
        <v>1.04</v>
      </c>
      <c r="N292" s="180">
        <f t="shared" si="294"/>
        <v>104.13270000000001</v>
      </c>
      <c r="O292" s="182">
        <f t="shared" si="295"/>
        <v>6.2479620000000002</v>
      </c>
      <c r="P292" s="179">
        <f t="shared" si="296"/>
        <v>110.38066200000002</v>
      </c>
      <c r="Q292" s="160">
        <v>16.16</v>
      </c>
      <c r="R292" s="180">
        <f t="shared" si="297"/>
        <v>94.220662000000019</v>
      </c>
      <c r="S292" s="153">
        <f t="shared" si="298"/>
        <v>9.4220662000000015</v>
      </c>
      <c r="T292" s="47" t="s">
        <v>313</v>
      </c>
      <c r="V292" s="47" t="s">
        <v>347</v>
      </c>
      <c r="X292" s="184"/>
    </row>
    <row r="293" spans="1:24" s="47" customFormat="1" x14ac:dyDescent="0.4">
      <c r="A293" s="193" t="s">
        <v>470</v>
      </c>
      <c r="B293" s="159">
        <v>88.4</v>
      </c>
      <c r="C293" s="161"/>
      <c r="D293" s="179">
        <f t="shared" si="287"/>
        <v>0.89</v>
      </c>
      <c r="E293" s="179">
        <f t="shared" si="288"/>
        <v>89.29</v>
      </c>
      <c r="F293" s="179">
        <v>10.8</v>
      </c>
      <c r="G293" s="180">
        <f t="shared" si="289"/>
        <v>100.09</v>
      </c>
      <c r="H293" s="181">
        <f t="shared" si="290"/>
        <v>3.0026999999999999</v>
      </c>
      <c r="I293" s="181">
        <f t="shared" si="291"/>
        <v>103.09270000000001</v>
      </c>
      <c r="J293" s="180"/>
      <c r="K293" s="153">
        <f t="shared" si="292"/>
        <v>103.09270000000001</v>
      </c>
      <c r="L293" s="180"/>
      <c r="M293" s="180">
        <f t="shared" si="293"/>
        <v>1.04</v>
      </c>
      <c r="N293" s="180">
        <f t="shared" si="294"/>
        <v>104.13270000000001</v>
      </c>
      <c r="O293" s="182">
        <f t="shared" si="295"/>
        <v>6.2479620000000002</v>
      </c>
      <c r="P293" s="179">
        <f t="shared" si="296"/>
        <v>110.38066200000002</v>
      </c>
      <c r="Q293" s="154"/>
      <c r="R293" s="180">
        <f t="shared" si="297"/>
        <v>110.38066200000002</v>
      </c>
      <c r="S293" s="153">
        <f t="shared" si="298"/>
        <v>11.038066200000001</v>
      </c>
      <c r="T293" s="47" t="s">
        <v>346</v>
      </c>
      <c r="X293" s="184"/>
    </row>
    <row r="294" spans="1:24" s="47" customFormat="1" x14ac:dyDescent="0.4">
      <c r="A294" s="193"/>
      <c r="B294" s="157"/>
      <c r="C294" s="161"/>
      <c r="D294" s="179"/>
      <c r="E294" s="179"/>
      <c r="F294" s="179"/>
      <c r="G294" s="180"/>
      <c r="H294" s="181"/>
      <c r="I294" s="181"/>
      <c r="J294" s="180"/>
      <c r="K294" s="153"/>
      <c r="L294" s="180"/>
      <c r="M294" s="180"/>
      <c r="N294" s="180"/>
      <c r="O294" s="182"/>
      <c r="P294" s="179"/>
      <c r="Q294" s="154"/>
      <c r="R294" s="180"/>
      <c r="S294" s="153"/>
      <c r="T294" s="47" t="s">
        <v>313</v>
      </c>
    </row>
    <row r="295" spans="1:24" s="47" customFormat="1" x14ac:dyDescent="0.4">
      <c r="A295" s="193" t="s">
        <v>206</v>
      </c>
      <c r="B295" s="159">
        <v>78.599999999999994</v>
      </c>
      <c r="C295" s="161"/>
      <c r="D295" s="179">
        <f t="shared" si="287"/>
        <v>0.79</v>
      </c>
      <c r="E295" s="179">
        <f t="shared" si="288"/>
        <v>79.39</v>
      </c>
      <c r="F295" s="179">
        <v>10.8</v>
      </c>
      <c r="G295" s="180">
        <f t="shared" si="289"/>
        <v>90.19</v>
      </c>
      <c r="H295" s="181">
        <f t="shared" si="290"/>
        <v>2.7056999999999998</v>
      </c>
      <c r="I295" s="181">
        <f t="shared" si="291"/>
        <v>92.895699999999991</v>
      </c>
      <c r="J295" s="180"/>
      <c r="K295" s="153">
        <f t="shared" si="292"/>
        <v>92.895699999999991</v>
      </c>
      <c r="L295" s="180"/>
      <c r="M295" s="180">
        <f t="shared" si="293"/>
        <v>0.93</v>
      </c>
      <c r="N295" s="180">
        <f t="shared" si="294"/>
        <v>93.825699999999998</v>
      </c>
      <c r="O295" s="182">
        <f t="shared" si="295"/>
        <v>5.6295419999999998</v>
      </c>
      <c r="P295" s="179">
        <f t="shared" si="296"/>
        <v>99.455241999999998</v>
      </c>
      <c r="Q295" s="160">
        <v>14.16</v>
      </c>
      <c r="R295" s="180">
        <f t="shared" si="297"/>
        <v>85.295242000000002</v>
      </c>
      <c r="S295" s="153">
        <f t="shared" si="298"/>
        <v>8.5295242000000009</v>
      </c>
      <c r="T295" s="47" t="s">
        <v>313</v>
      </c>
    </row>
    <row r="296" spans="1:24" s="47" customFormat="1" x14ac:dyDescent="0.4">
      <c r="A296" s="193" t="s">
        <v>427</v>
      </c>
      <c r="B296" s="159">
        <v>78.599999999999994</v>
      </c>
      <c r="C296" s="161"/>
      <c r="D296" s="179">
        <f t="shared" si="287"/>
        <v>0.79</v>
      </c>
      <c r="E296" s="179">
        <f t="shared" si="288"/>
        <v>79.39</v>
      </c>
      <c r="F296" s="179">
        <v>10.8</v>
      </c>
      <c r="G296" s="180">
        <f t="shared" si="289"/>
        <v>90.19</v>
      </c>
      <c r="H296" s="181">
        <f t="shared" si="290"/>
        <v>2.7056999999999998</v>
      </c>
      <c r="I296" s="181">
        <f t="shared" si="291"/>
        <v>92.895699999999991</v>
      </c>
      <c r="J296" s="180"/>
      <c r="K296" s="153">
        <f t="shared" si="292"/>
        <v>92.895699999999991</v>
      </c>
      <c r="L296" s="180"/>
      <c r="M296" s="180">
        <f t="shared" si="293"/>
        <v>0.93</v>
      </c>
      <c r="N296" s="180">
        <f t="shared" si="294"/>
        <v>93.825699999999998</v>
      </c>
      <c r="O296" s="182">
        <f t="shared" si="295"/>
        <v>5.6295419999999998</v>
      </c>
      <c r="P296" s="179">
        <f t="shared" si="296"/>
        <v>99.455241999999998</v>
      </c>
      <c r="Q296" s="160">
        <v>14.16</v>
      </c>
      <c r="R296" s="180">
        <f t="shared" si="297"/>
        <v>85.295242000000002</v>
      </c>
      <c r="S296" s="153">
        <f t="shared" si="298"/>
        <v>8.5295242000000009</v>
      </c>
      <c r="T296" s="47" t="s">
        <v>313</v>
      </c>
    </row>
    <row r="297" spans="1:24" s="47" customFormat="1" x14ac:dyDescent="0.4">
      <c r="A297" s="193" t="s">
        <v>428</v>
      </c>
      <c r="B297" s="159">
        <v>78.599999999999994</v>
      </c>
      <c r="C297" s="161"/>
      <c r="D297" s="179">
        <f t="shared" si="287"/>
        <v>0.79</v>
      </c>
      <c r="E297" s="179">
        <f t="shared" si="288"/>
        <v>79.39</v>
      </c>
      <c r="F297" s="179">
        <v>10.8</v>
      </c>
      <c r="G297" s="180">
        <f t="shared" si="289"/>
        <v>90.19</v>
      </c>
      <c r="H297" s="181">
        <f t="shared" si="290"/>
        <v>2.7056999999999998</v>
      </c>
      <c r="I297" s="181">
        <f t="shared" si="291"/>
        <v>92.895699999999991</v>
      </c>
      <c r="J297" s="180"/>
      <c r="K297" s="153">
        <f t="shared" si="292"/>
        <v>92.895699999999991</v>
      </c>
      <c r="L297" s="180"/>
      <c r="M297" s="180">
        <f t="shared" si="293"/>
        <v>0.93</v>
      </c>
      <c r="N297" s="180">
        <f t="shared" si="294"/>
        <v>93.825699999999998</v>
      </c>
      <c r="O297" s="182">
        <f t="shared" si="295"/>
        <v>5.6295419999999998</v>
      </c>
      <c r="P297" s="179">
        <f t="shared" si="296"/>
        <v>99.455241999999998</v>
      </c>
      <c r="Q297" s="160">
        <v>14.16</v>
      </c>
      <c r="R297" s="180">
        <f t="shared" si="297"/>
        <v>85.295242000000002</v>
      </c>
      <c r="S297" s="153">
        <f t="shared" si="298"/>
        <v>8.5295242000000009</v>
      </c>
    </row>
    <row r="298" spans="1:24" s="47" customFormat="1" x14ac:dyDescent="0.4">
      <c r="A298" s="193" t="s">
        <v>429</v>
      </c>
      <c r="B298" s="159">
        <v>78.599999999999994</v>
      </c>
      <c r="C298" s="161"/>
      <c r="D298" s="179">
        <f t="shared" si="287"/>
        <v>0.79</v>
      </c>
      <c r="E298" s="179">
        <f t="shared" si="288"/>
        <v>79.39</v>
      </c>
      <c r="F298" s="179">
        <v>10.8</v>
      </c>
      <c r="G298" s="180">
        <f t="shared" si="289"/>
        <v>90.19</v>
      </c>
      <c r="H298" s="181">
        <f t="shared" si="290"/>
        <v>2.7056999999999998</v>
      </c>
      <c r="I298" s="181">
        <f t="shared" si="291"/>
        <v>92.895699999999991</v>
      </c>
      <c r="J298" s="180"/>
      <c r="K298" s="153">
        <f t="shared" si="292"/>
        <v>92.895699999999991</v>
      </c>
      <c r="L298" s="180"/>
      <c r="M298" s="180">
        <f t="shared" si="293"/>
        <v>0.93</v>
      </c>
      <c r="N298" s="180">
        <f t="shared" si="294"/>
        <v>93.825699999999998</v>
      </c>
      <c r="O298" s="182">
        <f t="shared" si="295"/>
        <v>5.6295419999999998</v>
      </c>
      <c r="P298" s="179">
        <f t="shared" si="296"/>
        <v>99.455241999999998</v>
      </c>
      <c r="Q298" s="160">
        <v>14.16</v>
      </c>
      <c r="R298" s="180">
        <f t="shared" si="297"/>
        <v>85.295242000000002</v>
      </c>
      <c r="S298" s="153">
        <f t="shared" si="298"/>
        <v>8.5295242000000009</v>
      </c>
      <c r="T298" s="47" t="s">
        <v>346</v>
      </c>
      <c r="X298" s="184"/>
    </row>
    <row r="299" spans="1:24" s="47" customFormat="1" x14ac:dyDescent="0.4">
      <c r="A299" s="193"/>
      <c r="B299" s="157"/>
      <c r="C299" s="161"/>
      <c r="D299" s="179"/>
      <c r="E299" s="179"/>
      <c r="F299" s="179"/>
      <c r="G299" s="180"/>
      <c r="H299" s="181"/>
      <c r="I299" s="181"/>
      <c r="J299" s="180"/>
      <c r="K299" s="153"/>
      <c r="L299" s="180"/>
      <c r="M299" s="180"/>
      <c r="N299" s="180"/>
      <c r="O299" s="182"/>
      <c r="P299" s="179"/>
      <c r="Q299" s="154"/>
      <c r="R299" s="180"/>
      <c r="S299" s="153"/>
      <c r="T299" s="47" t="s">
        <v>313</v>
      </c>
      <c r="X299" s="184"/>
    </row>
    <row r="300" spans="1:24" s="47" customFormat="1" x14ac:dyDescent="0.4">
      <c r="A300" s="193"/>
      <c r="B300" s="157"/>
      <c r="C300" s="161"/>
      <c r="D300" s="179"/>
      <c r="E300" s="179"/>
      <c r="F300" s="179"/>
      <c r="G300" s="180"/>
      <c r="H300" s="181"/>
      <c r="I300" s="181"/>
      <c r="J300" s="180"/>
      <c r="K300" s="153"/>
      <c r="L300" s="180"/>
      <c r="M300" s="180"/>
      <c r="N300" s="180"/>
      <c r="O300" s="182"/>
      <c r="P300" s="179"/>
      <c r="Q300" s="154"/>
      <c r="R300" s="180"/>
      <c r="S300" s="153"/>
      <c r="T300" s="47" t="s">
        <v>313</v>
      </c>
    </row>
    <row r="301" spans="1:24" s="47" customFormat="1" x14ac:dyDescent="0.4">
      <c r="A301" s="193" t="s">
        <v>430</v>
      </c>
      <c r="B301" s="159">
        <v>118.9</v>
      </c>
      <c r="C301" s="178"/>
      <c r="D301" s="179">
        <f>ROUNDUP(((B301-C301)*$D$4),2)</f>
        <v>1.19</v>
      </c>
      <c r="E301" s="179">
        <f>(B301-C301)+D301</f>
        <v>120.09</v>
      </c>
      <c r="F301" s="179">
        <v>10.8</v>
      </c>
      <c r="G301" s="180">
        <f>E301+$F$4</f>
        <v>130.89000000000001</v>
      </c>
      <c r="H301" s="181">
        <f t="shared" ref="H301:H304" si="299">G301*$H$4</f>
        <v>3.9267000000000003</v>
      </c>
      <c r="I301" s="181">
        <f t="shared" ref="I301:I304" si="300">G301+H301</f>
        <v>134.81670000000003</v>
      </c>
      <c r="J301" s="180"/>
      <c r="K301" s="153">
        <f t="shared" ref="K301:K304" si="301">I301-J301</f>
        <v>134.81670000000003</v>
      </c>
      <c r="L301" s="180"/>
      <c r="M301" s="180">
        <f t="shared" ref="M301:M304" si="302">ROUNDUP((K301*$M$4),2)</f>
        <v>1.35</v>
      </c>
      <c r="N301" s="180">
        <f t="shared" ref="N301:N304" si="303">(K301-L301)+M301</f>
        <v>136.16670000000002</v>
      </c>
      <c r="O301" s="182">
        <f t="shared" ref="O301:O304" si="304">(K301-L301+M301)*$O$4</f>
        <v>8.1700020000000002</v>
      </c>
      <c r="P301" s="179">
        <f t="shared" ref="P301:P304" si="305">N301+O301</f>
        <v>144.33670200000003</v>
      </c>
      <c r="Q301" s="154">
        <v>0</v>
      </c>
      <c r="R301" s="180">
        <f t="shared" ref="R301:R304" si="306">P301-Q301</f>
        <v>144.33670200000003</v>
      </c>
      <c r="S301" s="153">
        <f t="shared" ref="S301:S304" si="307">R301/10</f>
        <v>14.433670200000003</v>
      </c>
      <c r="T301" s="47" t="s">
        <v>313</v>
      </c>
    </row>
    <row r="302" spans="1:24" s="47" customFormat="1" x14ac:dyDescent="0.4">
      <c r="A302" s="193" t="s">
        <v>431</v>
      </c>
      <c r="B302" s="159">
        <v>118.9</v>
      </c>
      <c r="C302" s="178"/>
      <c r="D302" s="179">
        <f>ROUNDUP(((B302-C302)*$D$4),2)</f>
        <v>1.19</v>
      </c>
      <c r="E302" s="179">
        <f>(B302-C302)+D302</f>
        <v>120.09</v>
      </c>
      <c r="F302" s="179">
        <v>10.8</v>
      </c>
      <c r="G302" s="180">
        <f>E302+$F$4</f>
        <v>130.89000000000001</v>
      </c>
      <c r="H302" s="181">
        <f t="shared" si="299"/>
        <v>3.9267000000000003</v>
      </c>
      <c r="I302" s="181">
        <f t="shared" si="300"/>
        <v>134.81670000000003</v>
      </c>
      <c r="J302" s="180"/>
      <c r="K302" s="153">
        <f t="shared" si="301"/>
        <v>134.81670000000003</v>
      </c>
      <c r="L302" s="180"/>
      <c r="M302" s="180">
        <f t="shared" si="302"/>
        <v>1.35</v>
      </c>
      <c r="N302" s="180">
        <f t="shared" si="303"/>
        <v>136.16670000000002</v>
      </c>
      <c r="O302" s="182">
        <f t="shared" si="304"/>
        <v>8.1700020000000002</v>
      </c>
      <c r="P302" s="179">
        <f t="shared" si="305"/>
        <v>144.33670200000003</v>
      </c>
      <c r="Q302" s="154">
        <v>0</v>
      </c>
      <c r="R302" s="180">
        <f t="shared" si="306"/>
        <v>144.33670200000003</v>
      </c>
      <c r="S302" s="153">
        <f t="shared" si="307"/>
        <v>14.433670200000003</v>
      </c>
      <c r="T302" s="47" t="s">
        <v>313</v>
      </c>
    </row>
    <row r="303" spans="1:24" s="47" customFormat="1" x14ac:dyDescent="0.4">
      <c r="A303" s="193" t="s">
        <v>432</v>
      </c>
      <c r="B303" s="159">
        <v>118.9</v>
      </c>
      <c r="C303" s="178"/>
      <c r="D303" s="179">
        <f>ROUNDUP(((B303-C303)*$D$4),2)</f>
        <v>1.19</v>
      </c>
      <c r="E303" s="179">
        <f>(B303-C303)+D303</f>
        <v>120.09</v>
      </c>
      <c r="F303" s="179">
        <v>10.8</v>
      </c>
      <c r="G303" s="180">
        <f>E303+$F$4</f>
        <v>130.89000000000001</v>
      </c>
      <c r="H303" s="181">
        <f t="shared" si="299"/>
        <v>3.9267000000000003</v>
      </c>
      <c r="I303" s="181">
        <f t="shared" si="300"/>
        <v>134.81670000000003</v>
      </c>
      <c r="J303" s="180"/>
      <c r="K303" s="153">
        <f t="shared" si="301"/>
        <v>134.81670000000003</v>
      </c>
      <c r="L303" s="180"/>
      <c r="M303" s="180">
        <f t="shared" si="302"/>
        <v>1.35</v>
      </c>
      <c r="N303" s="180">
        <f t="shared" si="303"/>
        <v>136.16670000000002</v>
      </c>
      <c r="O303" s="182">
        <f t="shared" si="304"/>
        <v>8.1700020000000002</v>
      </c>
      <c r="P303" s="179">
        <f t="shared" si="305"/>
        <v>144.33670200000003</v>
      </c>
      <c r="Q303" s="154">
        <v>0</v>
      </c>
      <c r="R303" s="180">
        <f t="shared" si="306"/>
        <v>144.33670200000003</v>
      </c>
      <c r="S303" s="153">
        <f t="shared" si="307"/>
        <v>14.433670200000003</v>
      </c>
    </row>
    <row r="304" spans="1:24" s="47" customFormat="1" x14ac:dyDescent="0.4">
      <c r="A304" s="193" t="s">
        <v>433</v>
      </c>
      <c r="B304" s="159">
        <v>118.9</v>
      </c>
      <c r="C304" s="178"/>
      <c r="D304" s="179">
        <f>ROUNDUP(((B304-C304)*$D$4),2)</f>
        <v>1.19</v>
      </c>
      <c r="E304" s="179">
        <f>(B304-C304)+D304</f>
        <v>120.09</v>
      </c>
      <c r="F304" s="179">
        <v>10.8</v>
      </c>
      <c r="G304" s="180">
        <f>E304+$F$4</f>
        <v>130.89000000000001</v>
      </c>
      <c r="H304" s="181">
        <f t="shared" si="299"/>
        <v>3.9267000000000003</v>
      </c>
      <c r="I304" s="181">
        <f t="shared" si="300"/>
        <v>134.81670000000003</v>
      </c>
      <c r="J304" s="180"/>
      <c r="K304" s="153">
        <f t="shared" si="301"/>
        <v>134.81670000000003</v>
      </c>
      <c r="L304" s="180"/>
      <c r="M304" s="180">
        <f t="shared" si="302"/>
        <v>1.35</v>
      </c>
      <c r="N304" s="180">
        <f t="shared" si="303"/>
        <v>136.16670000000002</v>
      </c>
      <c r="O304" s="182">
        <f t="shared" si="304"/>
        <v>8.1700020000000002</v>
      </c>
      <c r="P304" s="179">
        <f t="shared" si="305"/>
        <v>144.33670200000003</v>
      </c>
      <c r="Q304" s="154">
        <v>0</v>
      </c>
      <c r="R304" s="180">
        <f t="shared" si="306"/>
        <v>144.33670200000003</v>
      </c>
      <c r="S304" s="153">
        <f t="shared" si="307"/>
        <v>14.433670200000003</v>
      </c>
      <c r="T304" s="47" t="s">
        <v>313</v>
      </c>
    </row>
    <row r="305" spans="1:24" s="47" customFormat="1" x14ac:dyDescent="0.4">
      <c r="A305" s="193"/>
      <c r="B305" s="165"/>
      <c r="C305" s="194"/>
      <c r="D305" s="196"/>
      <c r="E305" s="196"/>
      <c r="F305" s="196"/>
      <c r="G305" s="195"/>
      <c r="H305" s="197"/>
      <c r="I305" s="197"/>
      <c r="J305" s="195"/>
      <c r="K305" s="198"/>
      <c r="L305" s="195"/>
      <c r="M305" s="195"/>
      <c r="N305" s="195"/>
      <c r="O305" s="199"/>
      <c r="P305" s="196"/>
      <c r="Q305" s="164"/>
      <c r="R305" s="195"/>
      <c r="S305" s="198"/>
      <c r="T305" s="47" t="s">
        <v>313</v>
      </c>
    </row>
    <row r="306" spans="1:24" s="47" customFormat="1" x14ac:dyDescent="0.4">
      <c r="A306" s="193" t="s">
        <v>434</v>
      </c>
      <c r="B306" s="159">
        <v>108.9</v>
      </c>
      <c r="C306" s="161"/>
      <c r="D306" s="179">
        <f t="shared" ref="D306:D311" si="308">ROUNDUP(((B306-C306)*$D$4),2)</f>
        <v>1.0900000000000001</v>
      </c>
      <c r="E306" s="179">
        <f t="shared" ref="E306:E311" si="309">(B306-C306)+D306</f>
        <v>109.99000000000001</v>
      </c>
      <c r="F306" s="179">
        <v>10.8</v>
      </c>
      <c r="G306" s="180">
        <f t="shared" ref="G306:G311" si="310">E306+$F$4</f>
        <v>120.79</v>
      </c>
      <c r="H306" s="181">
        <f t="shared" ref="H306:H311" si="311">G306*$H$4</f>
        <v>3.6236999999999999</v>
      </c>
      <c r="I306" s="181">
        <f t="shared" ref="I306:I311" si="312">G306+H306</f>
        <v>124.41370000000001</v>
      </c>
      <c r="J306" s="180"/>
      <c r="K306" s="153">
        <f t="shared" ref="K306:K311" si="313">I306-J306</f>
        <v>124.41370000000001</v>
      </c>
      <c r="L306" s="180"/>
      <c r="M306" s="180">
        <f t="shared" ref="M306:M311" si="314">ROUNDUP((K306*$M$4),2)</f>
        <v>1.25</v>
      </c>
      <c r="N306" s="180">
        <f t="shared" ref="N306:N311" si="315">(K306-L306)+M306</f>
        <v>125.66370000000001</v>
      </c>
      <c r="O306" s="182">
        <f t="shared" ref="O306:O311" si="316">(K306-L306+M306)*$O$4</f>
        <v>7.539822</v>
      </c>
      <c r="P306" s="179">
        <f t="shared" ref="P306:P311" si="317">N306+O306</f>
        <v>133.20352199999999</v>
      </c>
      <c r="Q306" s="154">
        <v>0</v>
      </c>
      <c r="R306" s="180">
        <f t="shared" ref="R306:R311" si="318">P306-Q306</f>
        <v>133.20352199999999</v>
      </c>
      <c r="S306" s="153">
        <f t="shared" ref="S306:S311" si="319">R306/10</f>
        <v>13.320352199999999</v>
      </c>
      <c r="T306" s="47" t="s">
        <v>313</v>
      </c>
    </row>
    <row r="307" spans="1:24" s="47" customFormat="1" x14ac:dyDescent="0.4">
      <c r="A307" s="193" t="s">
        <v>207</v>
      </c>
      <c r="B307" s="159">
        <v>108.9</v>
      </c>
      <c r="C307" s="161"/>
      <c r="D307" s="179">
        <f t="shared" si="308"/>
        <v>1.0900000000000001</v>
      </c>
      <c r="E307" s="179">
        <f t="shared" si="309"/>
        <v>109.99000000000001</v>
      </c>
      <c r="F307" s="179">
        <v>10.8</v>
      </c>
      <c r="G307" s="180">
        <f t="shared" si="310"/>
        <v>120.79</v>
      </c>
      <c r="H307" s="181">
        <f t="shared" si="311"/>
        <v>3.6236999999999999</v>
      </c>
      <c r="I307" s="181">
        <f t="shared" si="312"/>
        <v>124.41370000000001</v>
      </c>
      <c r="J307" s="180"/>
      <c r="K307" s="153">
        <f t="shared" si="313"/>
        <v>124.41370000000001</v>
      </c>
      <c r="L307" s="180"/>
      <c r="M307" s="180">
        <f t="shared" si="314"/>
        <v>1.25</v>
      </c>
      <c r="N307" s="180">
        <f t="shared" si="315"/>
        <v>125.66370000000001</v>
      </c>
      <c r="O307" s="182">
        <f t="shared" si="316"/>
        <v>7.539822</v>
      </c>
      <c r="P307" s="179">
        <f t="shared" si="317"/>
        <v>133.20352199999999</v>
      </c>
      <c r="Q307" s="154">
        <v>0</v>
      </c>
      <c r="R307" s="180">
        <f t="shared" si="318"/>
        <v>133.20352199999999</v>
      </c>
      <c r="S307" s="153">
        <f t="shared" si="319"/>
        <v>13.320352199999999</v>
      </c>
      <c r="T307" s="47" t="s">
        <v>313</v>
      </c>
    </row>
    <row r="308" spans="1:24" s="47" customFormat="1" x14ac:dyDescent="0.4">
      <c r="A308" s="193" t="s">
        <v>435</v>
      </c>
      <c r="B308" s="159">
        <v>108.9</v>
      </c>
      <c r="C308" s="161"/>
      <c r="D308" s="179">
        <f t="shared" si="308"/>
        <v>1.0900000000000001</v>
      </c>
      <c r="E308" s="179">
        <f t="shared" si="309"/>
        <v>109.99000000000001</v>
      </c>
      <c r="F308" s="179">
        <v>10.8</v>
      </c>
      <c r="G308" s="180">
        <f t="shared" si="310"/>
        <v>120.79</v>
      </c>
      <c r="H308" s="181">
        <f t="shared" si="311"/>
        <v>3.6236999999999999</v>
      </c>
      <c r="I308" s="181">
        <f t="shared" si="312"/>
        <v>124.41370000000001</v>
      </c>
      <c r="J308" s="180"/>
      <c r="K308" s="153">
        <f t="shared" si="313"/>
        <v>124.41370000000001</v>
      </c>
      <c r="L308" s="180"/>
      <c r="M308" s="180">
        <f t="shared" si="314"/>
        <v>1.25</v>
      </c>
      <c r="N308" s="180">
        <f t="shared" si="315"/>
        <v>125.66370000000001</v>
      </c>
      <c r="O308" s="182">
        <f t="shared" si="316"/>
        <v>7.539822</v>
      </c>
      <c r="P308" s="179">
        <f t="shared" si="317"/>
        <v>133.20352199999999</v>
      </c>
      <c r="Q308" s="154">
        <v>0</v>
      </c>
      <c r="R308" s="180">
        <f t="shared" si="318"/>
        <v>133.20352199999999</v>
      </c>
      <c r="S308" s="153">
        <f t="shared" si="319"/>
        <v>13.320352199999999</v>
      </c>
      <c r="T308" s="47" t="s">
        <v>313</v>
      </c>
    </row>
    <row r="309" spans="1:24" s="47" customFormat="1" x14ac:dyDescent="0.4">
      <c r="A309" s="193" t="s">
        <v>436</v>
      </c>
      <c r="B309" s="159">
        <v>108.9</v>
      </c>
      <c r="C309" s="161"/>
      <c r="D309" s="179">
        <f t="shared" si="308"/>
        <v>1.0900000000000001</v>
      </c>
      <c r="E309" s="179">
        <f t="shared" si="309"/>
        <v>109.99000000000001</v>
      </c>
      <c r="F309" s="179">
        <v>10.8</v>
      </c>
      <c r="G309" s="180">
        <f t="shared" si="310"/>
        <v>120.79</v>
      </c>
      <c r="H309" s="181">
        <f t="shared" si="311"/>
        <v>3.6236999999999999</v>
      </c>
      <c r="I309" s="181">
        <f t="shared" si="312"/>
        <v>124.41370000000001</v>
      </c>
      <c r="J309" s="180"/>
      <c r="K309" s="153">
        <f t="shared" si="313"/>
        <v>124.41370000000001</v>
      </c>
      <c r="L309" s="180"/>
      <c r="M309" s="180">
        <f t="shared" si="314"/>
        <v>1.25</v>
      </c>
      <c r="N309" s="180">
        <f t="shared" si="315"/>
        <v>125.66370000000001</v>
      </c>
      <c r="O309" s="182">
        <f t="shared" si="316"/>
        <v>7.539822</v>
      </c>
      <c r="P309" s="179">
        <f t="shared" si="317"/>
        <v>133.20352199999999</v>
      </c>
      <c r="Q309" s="154">
        <v>0</v>
      </c>
      <c r="R309" s="180">
        <f t="shared" si="318"/>
        <v>133.20352199999999</v>
      </c>
      <c r="S309" s="153">
        <f t="shared" si="319"/>
        <v>13.320352199999999</v>
      </c>
      <c r="T309" s="47" t="s">
        <v>313</v>
      </c>
    </row>
    <row r="310" spans="1:24" s="47" customFormat="1" x14ac:dyDescent="0.4">
      <c r="A310" s="193" t="s">
        <v>208</v>
      </c>
      <c r="B310" s="159">
        <v>108.9</v>
      </c>
      <c r="C310" s="161"/>
      <c r="D310" s="179">
        <f t="shared" si="308"/>
        <v>1.0900000000000001</v>
      </c>
      <c r="E310" s="179">
        <f t="shared" si="309"/>
        <v>109.99000000000001</v>
      </c>
      <c r="F310" s="179">
        <v>10.8</v>
      </c>
      <c r="G310" s="180">
        <f t="shared" si="310"/>
        <v>120.79</v>
      </c>
      <c r="H310" s="181">
        <f t="shared" si="311"/>
        <v>3.6236999999999999</v>
      </c>
      <c r="I310" s="181">
        <f t="shared" si="312"/>
        <v>124.41370000000001</v>
      </c>
      <c r="J310" s="180"/>
      <c r="K310" s="153">
        <f t="shared" si="313"/>
        <v>124.41370000000001</v>
      </c>
      <c r="L310" s="180"/>
      <c r="M310" s="180">
        <f t="shared" si="314"/>
        <v>1.25</v>
      </c>
      <c r="N310" s="180">
        <f t="shared" si="315"/>
        <v>125.66370000000001</v>
      </c>
      <c r="O310" s="182">
        <f t="shared" si="316"/>
        <v>7.539822</v>
      </c>
      <c r="P310" s="179">
        <f t="shared" si="317"/>
        <v>133.20352199999999</v>
      </c>
      <c r="Q310" s="154">
        <v>0</v>
      </c>
      <c r="R310" s="180">
        <f t="shared" si="318"/>
        <v>133.20352199999999</v>
      </c>
      <c r="S310" s="153">
        <f t="shared" si="319"/>
        <v>13.320352199999999</v>
      </c>
    </row>
    <row r="311" spans="1:24" s="47" customFormat="1" x14ac:dyDescent="0.4">
      <c r="A311" s="193" t="s">
        <v>437</v>
      </c>
      <c r="B311" s="159">
        <v>108.9</v>
      </c>
      <c r="C311" s="161"/>
      <c r="D311" s="179">
        <f t="shared" si="308"/>
        <v>1.0900000000000001</v>
      </c>
      <c r="E311" s="179">
        <f t="shared" si="309"/>
        <v>109.99000000000001</v>
      </c>
      <c r="F311" s="179">
        <v>10.8</v>
      </c>
      <c r="G311" s="180">
        <f t="shared" si="310"/>
        <v>120.79</v>
      </c>
      <c r="H311" s="181">
        <f t="shared" si="311"/>
        <v>3.6236999999999999</v>
      </c>
      <c r="I311" s="181">
        <f t="shared" si="312"/>
        <v>124.41370000000001</v>
      </c>
      <c r="J311" s="180"/>
      <c r="K311" s="153">
        <f t="shared" si="313"/>
        <v>124.41370000000001</v>
      </c>
      <c r="L311" s="180"/>
      <c r="M311" s="180">
        <f t="shared" si="314"/>
        <v>1.25</v>
      </c>
      <c r="N311" s="180">
        <f t="shared" si="315"/>
        <v>125.66370000000001</v>
      </c>
      <c r="O311" s="182">
        <f t="shared" si="316"/>
        <v>7.539822</v>
      </c>
      <c r="P311" s="179">
        <f t="shared" si="317"/>
        <v>133.20352199999999</v>
      </c>
      <c r="Q311" s="154">
        <v>0</v>
      </c>
      <c r="R311" s="180">
        <f t="shared" si="318"/>
        <v>133.20352199999999</v>
      </c>
      <c r="S311" s="153">
        <f t="shared" si="319"/>
        <v>13.320352199999999</v>
      </c>
      <c r="T311" s="47" t="s">
        <v>313</v>
      </c>
    </row>
    <row r="312" spans="1:24" s="47" customFormat="1" x14ac:dyDescent="0.4">
      <c r="A312" s="193"/>
      <c r="B312" s="165"/>
      <c r="C312" s="194"/>
      <c r="D312" s="196"/>
      <c r="E312" s="196"/>
      <c r="F312" s="196"/>
      <c r="G312" s="195"/>
      <c r="H312" s="197"/>
      <c r="I312" s="197"/>
      <c r="J312" s="195"/>
      <c r="K312" s="198"/>
      <c r="L312" s="195"/>
      <c r="M312" s="195"/>
      <c r="N312" s="195"/>
      <c r="O312" s="199"/>
      <c r="P312" s="196"/>
      <c r="Q312" s="164"/>
      <c r="R312" s="195"/>
      <c r="S312" s="198"/>
      <c r="T312" s="47" t="s">
        <v>313</v>
      </c>
    </row>
    <row r="313" spans="1:24" s="47" customFormat="1" x14ac:dyDescent="0.4">
      <c r="A313" s="193" t="s">
        <v>438</v>
      </c>
      <c r="B313" s="159">
        <v>118.9</v>
      </c>
      <c r="C313" s="178"/>
      <c r="D313" s="179">
        <f>ROUNDUP(((B313-C313)*$D$4),2)</f>
        <v>1.19</v>
      </c>
      <c r="E313" s="179">
        <f>(B313-C313)+D313</f>
        <v>120.09</v>
      </c>
      <c r="F313" s="179">
        <v>10.8</v>
      </c>
      <c r="G313" s="180">
        <f>E313+$F$4</f>
        <v>130.89000000000001</v>
      </c>
      <c r="H313" s="181">
        <f t="shared" ref="H313:H314" si="320">G313*$H$4</f>
        <v>3.9267000000000003</v>
      </c>
      <c r="I313" s="181">
        <f t="shared" ref="I313:I314" si="321">G313+H313</f>
        <v>134.81670000000003</v>
      </c>
      <c r="J313" s="180"/>
      <c r="K313" s="153">
        <f t="shared" ref="K313:K314" si="322">I313-J313</f>
        <v>134.81670000000003</v>
      </c>
      <c r="L313" s="180"/>
      <c r="M313" s="180">
        <f t="shared" ref="M313:M314" si="323">ROUNDUP((K313*$M$4),2)</f>
        <v>1.35</v>
      </c>
      <c r="N313" s="180">
        <f t="shared" ref="N313:N314" si="324">(K313-L313)+M313</f>
        <v>136.16670000000002</v>
      </c>
      <c r="O313" s="182">
        <f t="shared" ref="O313:O314" si="325">(K313-L313+M313)*$O$4</f>
        <v>8.1700020000000002</v>
      </c>
      <c r="P313" s="179">
        <f t="shared" ref="P313:P314" si="326">N313+O313</f>
        <v>144.33670200000003</v>
      </c>
      <c r="Q313" s="154">
        <v>0</v>
      </c>
      <c r="R313" s="180">
        <f t="shared" ref="R313:R314" si="327">P313-Q313</f>
        <v>144.33670200000003</v>
      </c>
      <c r="S313" s="153">
        <f t="shared" ref="S313:S314" si="328">R313/10</f>
        <v>14.433670200000003</v>
      </c>
    </row>
    <row r="314" spans="1:24" s="47" customFormat="1" x14ac:dyDescent="0.4">
      <c r="A314" s="193" t="s">
        <v>439</v>
      </c>
      <c r="B314" s="159">
        <v>118.9</v>
      </c>
      <c r="C314" s="178"/>
      <c r="D314" s="179">
        <f>ROUNDUP(((B314-C314)*$D$4),2)</f>
        <v>1.19</v>
      </c>
      <c r="E314" s="179">
        <f>(B314-C314)+D314</f>
        <v>120.09</v>
      </c>
      <c r="F314" s="179">
        <v>10.8</v>
      </c>
      <c r="G314" s="180">
        <f>E314+$F$4</f>
        <v>130.89000000000001</v>
      </c>
      <c r="H314" s="181">
        <f t="shared" si="320"/>
        <v>3.9267000000000003</v>
      </c>
      <c r="I314" s="181">
        <f t="shared" si="321"/>
        <v>134.81670000000003</v>
      </c>
      <c r="J314" s="180"/>
      <c r="K314" s="153">
        <f t="shared" si="322"/>
        <v>134.81670000000003</v>
      </c>
      <c r="L314" s="180"/>
      <c r="M314" s="180">
        <f t="shared" si="323"/>
        <v>1.35</v>
      </c>
      <c r="N314" s="180">
        <f t="shared" si="324"/>
        <v>136.16670000000002</v>
      </c>
      <c r="O314" s="182">
        <f t="shared" si="325"/>
        <v>8.1700020000000002</v>
      </c>
      <c r="P314" s="179">
        <f t="shared" si="326"/>
        <v>144.33670200000003</v>
      </c>
      <c r="Q314" s="154">
        <v>0</v>
      </c>
      <c r="R314" s="180">
        <f t="shared" si="327"/>
        <v>144.33670200000003</v>
      </c>
      <c r="S314" s="153">
        <f t="shared" si="328"/>
        <v>14.433670200000003</v>
      </c>
      <c r="T314" s="47" t="s">
        <v>313</v>
      </c>
      <c r="X314" s="184"/>
    </row>
    <row r="315" spans="1:24" s="47" customFormat="1" x14ac:dyDescent="0.4">
      <c r="A315" s="193"/>
      <c r="B315" s="165"/>
      <c r="C315" s="194"/>
      <c r="D315" s="196"/>
      <c r="E315" s="196"/>
      <c r="F315" s="196"/>
      <c r="G315" s="195"/>
      <c r="H315" s="197"/>
      <c r="I315" s="197"/>
      <c r="J315" s="195"/>
      <c r="K315" s="198"/>
      <c r="L315" s="195"/>
      <c r="M315" s="195"/>
      <c r="N315" s="195"/>
      <c r="O315" s="199"/>
      <c r="P315" s="196"/>
      <c r="Q315" s="164"/>
      <c r="R315" s="195"/>
      <c r="S315" s="198"/>
      <c r="T315" s="47" t="s">
        <v>313</v>
      </c>
      <c r="X315" s="184"/>
    </row>
    <row r="316" spans="1:24" s="47" customFormat="1" x14ac:dyDescent="0.4">
      <c r="A316" s="193" t="s">
        <v>209</v>
      </c>
      <c r="B316" s="159">
        <v>77.099999999999994</v>
      </c>
      <c r="C316" s="178"/>
      <c r="D316" s="179">
        <f t="shared" ref="D316:D336" si="329">ROUNDUP(((B316-C316)*$D$4),2)</f>
        <v>0.78</v>
      </c>
      <c r="E316" s="179">
        <f t="shared" ref="E316:E336" si="330">(B316-C316)+D316</f>
        <v>77.88</v>
      </c>
      <c r="F316" s="179">
        <v>10.8</v>
      </c>
      <c r="G316" s="180">
        <f t="shared" ref="G316:G336" si="331">E316+$F$4</f>
        <v>88.679999999999993</v>
      </c>
      <c r="H316" s="181">
        <f t="shared" ref="H316:H336" si="332">G316*$H$4</f>
        <v>2.6603999999999997</v>
      </c>
      <c r="I316" s="181">
        <f t="shared" ref="I316:I336" si="333">G316+H316</f>
        <v>91.340399999999988</v>
      </c>
      <c r="J316" s="180"/>
      <c r="K316" s="153">
        <f t="shared" ref="K316:K336" si="334">I316-J316</f>
        <v>91.340399999999988</v>
      </c>
      <c r="L316" s="180"/>
      <c r="M316" s="180">
        <f t="shared" ref="M316:M336" si="335">ROUNDUP((K316*$M$4),2)</f>
        <v>0.92</v>
      </c>
      <c r="N316" s="180">
        <f t="shared" ref="N316:N336" si="336">(K316-L316)+M316</f>
        <v>92.26039999999999</v>
      </c>
      <c r="O316" s="182">
        <f t="shared" ref="O316:O336" si="337">(K316-L316+M316)*$O$4</f>
        <v>5.5356239999999994</v>
      </c>
      <c r="P316" s="179">
        <f t="shared" ref="P316:P336" si="338">N316+O316</f>
        <v>97.796023999999989</v>
      </c>
      <c r="Q316" s="160">
        <v>20.16</v>
      </c>
      <c r="R316" s="180">
        <f t="shared" ref="R316:R336" si="339">P316-Q316</f>
        <v>77.636023999999992</v>
      </c>
      <c r="S316" s="153">
        <f t="shared" ref="S316:S336" si="340">R316/10</f>
        <v>7.763602399999999</v>
      </c>
      <c r="T316" s="47" t="s">
        <v>313</v>
      </c>
      <c r="X316" s="184"/>
    </row>
    <row r="317" spans="1:24" s="47" customFormat="1" x14ac:dyDescent="0.4">
      <c r="A317" s="193" t="s">
        <v>440</v>
      </c>
      <c r="B317" s="159">
        <v>77.099999999999994</v>
      </c>
      <c r="C317" s="178"/>
      <c r="D317" s="179">
        <f t="shared" si="329"/>
        <v>0.78</v>
      </c>
      <c r="E317" s="179">
        <f t="shared" si="330"/>
        <v>77.88</v>
      </c>
      <c r="F317" s="179">
        <v>10.8</v>
      </c>
      <c r="G317" s="180">
        <f t="shared" si="331"/>
        <v>88.679999999999993</v>
      </c>
      <c r="H317" s="181">
        <f t="shared" si="332"/>
        <v>2.6603999999999997</v>
      </c>
      <c r="I317" s="181">
        <f t="shared" si="333"/>
        <v>91.340399999999988</v>
      </c>
      <c r="J317" s="180"/>
      <c r="K317" s="153">
        <f t="shared" si="334"/>
        <v>91.340399999999988</v>
      </c>
      <c r="L317" s="180"/>
      <c r="M317" s="180">
        <f t="shared" si="335"/>
        <v>0.92</v>
      </c>
      <c r="N317" s="180">
        <f t="shared" si="336"/>
        <v>92.26039999999999</v>
      </c>
      <c r="O317" s="182">
        <f t="shared" si="337"/>
        <v>5.5356239999999994</v>
      </c>
      <c r="P317" s="179">
        <f t="shared" si="338"/>
        <v>97.796023999999989</v>
      </c>
      <c r="Q317" s="160">
        <v>20.16</v>
      </c>
      <c r="R317" s="180">
        <f t="shared" si="339"/>
        <v>77.636023999999992</v>
      </c>
      <c r="S317" s="153">
        <f t="shared" si="340"/>
        <v>7.763602399999999</v>
      </c>
      <c r="T317" s="47" t="s">
        <v>313</v>
      </c>
      <c r="X317" s="184"/>
    </row>
    <row r="318" spans="1:24" s="47" customFormat="1" x14ac:dyDescent="0.4">
      <c r="A318" s="193" t="s">
        <v>210</v>
      </c>
      <c r="B318" s="159">
        <v>77.099999999999994</v>
      </c>
      <c r="C318" s="178"/>
      <c r="D318" s="179">
        <f t="shared" si="329"/>
        <v>0.78</v>
      </c>
      <c r="E318" s="179">
        <f t="shared" si="330"/>
        <v>77.88</v>
      </c>
      <c r="F318" s="179">
        <v>10.8</v>
      </c>
      <c r="G318" s="180">
        <f t="shared" si="331"/>
        <v>88.679999999999993</v>
      </c>
      <c r="H318" s="181">
        <f t="shared" si="332"/>
        <v>2.6603999999999997</v>
      </c>
      <c r="I318" s="181">
        <f t="shared" si="333"/>
        <v>91.340399999999988</v>
      </c>
      <c r="J318" s="180"/>
      <c r="K318" s="153">
        <f t="shared" si="334"/>
        <v>91.340399999999988</v>
      </c>
      <c r="L318" s="180"/>
      <c r="M318" s="180">
        <f t="shared" si="335"/>
        <v>0.92</v>
      </c>
      <c r="N318" s="180">
        <f t="shared" si="336"/>
        <v>92.26039999999999</v>
      </c>
      <c r="O318" s="182">
        <f t="shared" si="337"/>
        <v>5.5356239999999994</v>
      </c>
      <c r="P318" s="179">
        <f t="shared" si="338"/>
        <v>97.796023999999989</v>
      </c>
      <c r="Q318" s="160">
        <v>20.16</v>
      </c>
      <c r="R318" s="180">
        <f t="shared" si="339"/>
        <v>77.636023999999992</v>
      </c>
      <c r="S318" s="153">
        <f t="shared" si="340"/>
        <v>7.763602399999999</v>
      </c>
      <c r="T318" s="47" t="s">
        <v>313</v>
      </c>
      <c r="X318" s="184"/>
    </row>
    <row r="319" spans="1:24" s="47" customFormat="1" x14ac:dyDescent="0.4">
      <c r="A319" s="193" t="s">
        <v>441</v>
      </c>
      <c r="B319" s="159">
        <v>77.099999999999994</v>
      </c>
      <c r="C319" s="178"/>
      <c r="D319" s="179">
        <f t="shared" si="329"/>
        <v>0.78</v>
      </c>
      <c r="E319" s="179">
        <f t="shared" si="330"/>
        <v>77.88</v>
      </c>
      <c r="F319" s="179">
        <v>10.8</v>
      </c>
      <c r="G319" s="180">
        <f t="shared" si="331"/>
        <v>88.679999999999993</v>
      </c>
      <c r="H319" s="181">
        <f t="shared" si="332"/>
        <v>2.6603999999999997</v>
      </c>
      <c r="I319" s="181">
        <f t="shared" si="333"/>
        <v>91.340399999999988</v>
      </c>
      <c r="J319" s="180"/>
      <c r="K319" s="153">
        <f t="shared" si="334"/>
        <v>91.340399999999988</v>
      </c>
      <c r="L319" s="180"/>
      <c r="M319" s="180">
        <f t="shared" si="335"/>
        <v>0.92</v>
      </c>
      <c r="N319" s="180">
        <f t="shared" si="336"/>
        <v>92.26039999999999</v>
      </c>
      <c r="O319" s="182">
        <f t="shared" si="337"/>
        <v>5.5356239999999994</v>
      </c>
      <c r="P319" s="179">
        <f t="shared" si="338"/>
        <v>97.796023999999989</v>
      </c>
      <c r="Q319" s="160">
        <v>20.16</v>
      </c>
      <c r="R319" s="180">
        <f t="shared" si="339"/>
        <v>77.636023999999992</v>
      </c>
      <c r="S319" s="153">
        <f t="shared" si="340"/>
        <v>7.763602399999999</v>
      </c>
      <c r="T319" s="47" t="s">
        <v>313</v>
      </c>
      <c r="X319" s="184"/>
    </row>
    <row r="320" spans="1:24" s="47" customFormat="1" x14ac:dyDescent="0.4">
      <c r="A320" s="193" t="s">
        <v>211</v>
      </c>
      <c r="B320" s="159">
        <v>77.099999999999994</v>
      </c>
      <c r="C320" s="178"/>
      <c r="D320" s="179">
        <f t="shared" si="329"/>
        <v>0.78</v>
      </c>
      <c r="E320" s="179">
        <f t="shared" si="330"/>
        <v>77.88</v>
      </c>
      <c r="F320" s="179">
        <v>10.8</v>
      </c>
      <c r="G320" s="180">
        <f t="shared" si="331"/>
        <v>88.679999999999993</v>
      </c>
      <c r="H320" s="181">
        <f t="shared" si="332"/>
        <v>2.6603999999999997</v>
      </c>
      <c r="I320" s="181">
        <f t="shared" si="333"/>
        <v>91.340399999999988</v>
      </c>
      <c r="J320" s="180"/>
      <c r="K320" s="153">
        <f t="shared" si="334"/>
        <v>91.340399999999988</v>
      </c>
      <c r="L320" s="180"/>
      <c r="M320" s="180">
        <f t="shared" si="335"/>
        <v>0.92</v>
      </c>
      <c r="N320" s="180">
        <f t="shared" si="336"/>
        <v>92.26039999999999</v>
      </c>
      <c r="O320" s="182">
        <f t="shared" si="337"/>
        <v>5.5356239999999994</v>
      </c>
      <c r="P320" s="179">
        <f t="shared" si="338"/>
        <v>97.796023999999989</v>
      </c>
      <c r="Q320" s="160">
        <v>20.16</v>
      </c>
      <c r="R320" s="180">
        <f t="shared" si="339"/>
        <v>77.636023999999992</v>
      </c>
      <c r="S320" s="153">
        <f t="shared" si="340"/>
        <v>7.763602399999999</v>
      </c>
      <c r="T320" s="47" t="s">
        <v>313</v>
      </c>
      <c r="X320" s="184"/>
    </row>
    <row r="321" spans="1:24" s="47" customFormat="1" x14ac:dyDescent="0.4">
      <c r="A321" s="193" t="s">
        <v>442</v>
      </c>
      <c r="B321" s="159">
        <v>77.099999999999994</v>
      </c>
      <c r="C321" s="178"/>
      <c r="D321" s="179">
        <f t="shared" si="329"/>
        <v>0.78</v>
      </c>
      <c r="E321" s="179">
        <f t="shared" si="330"/>
        <v>77.88</v>
      </c>
      <c r="F321" s="179">
        <v>10.8</v>
      </c>
      <c r="G321" s="180">
        <f t="shared" si="331"/>
        <v>88.679999999999993</v>
      </c>
      <c r="H321" s="181">
        <f t="shared" si="332"/>
        <v>2.6603999999999997</v>
      </c>
      <c r="I321" s="181">
        <f t="shared" si="333"/>
        <v>91.340399999999988</v>
      </c>
      <c r="J321" s="180"/>
      <c r="K321" s="153">
        <f t="shared" si="334"/>
        <v>91.340399999999988</v>
      </c>
      <c r="L321" s="180"/>
      <c r="M321" s="180">
        <f t="shared" si="335"/>
        <v>0.92</v>
      </c>
      <c r="N321" s="180">
        <f t="shared" si="336"/>
        <v>92.26039999999999</v>
      </c>
      <c r="O321" s="182">
        <f t="shared" si="337"/>
        <v>5.5356239999999994</v>
      </c>
      <c r="P321" s="179">
        <f t="shared" si="338"/>
        <v>97.796023999999989</v>
      </c>
      <c r="Q321" s="160">
        <v>20.16</v>
      </c>
      <c r="R321" s="180">
        <f t="shared" si="339"/>
        <v>77.636023999999992</v>
      </c>
      <c r="S321" s="153">
        <f t="shared" si="340"/>
        <v>7.763602399999999</v>
      </c>
      <c r="T321" s="47" t="s">
        <v>313</v>
      </c>
      <c r="X321" s="184"/>
    </row>
    <row r="322" spans="1:24" s="47" customFormat="1" x14ac:dyDescent="0.4">
      <c r="A322" s="193" t="s">
        <v>212</v>
      </c>
      <c r="B322" s="159">
        <v>77.099999999999994</v>
      </c>
      <c r="C322" s="178"/>
      <c r="D322" s="179">
        <f t="shared" si="329"/>
        <v>0.78</v>
      </c>
      <c r="E322" s="179">
        <f t="shared" si="330"/>
        <v>77.88</v>
      </c>
      <c r="F322" s="179">
        <v>10.8</v>
      </c>
      <c r="G322" s="180">
        <f t="shared" si="331"/>
        <v>88.679999999999993</v>
      </c>
      <c r="H322" s="181">
        <f t="shared" si="332"/>
        <v>2.6603999999999997</v>
      </c>
      <c r="I322" s="181">
        <f t="shared" si="333"/>
        <v>91.340399999999988</v>
      </c>
      <c r="J322" s="180"/>
      <c r="K322" s="153">
        <f t="shared" si="334"/>
        <v>91.340399999999988</v>
      </c>
      <c r="L322" s="180"/>
      <c r="M322" s="180">
        <f t="shared" si="335"/>
        <v>0.92</v>
      </c>
      <c r="N322" s="180">
        <f t="shared" si="336"/>
        <v>92.26039999999999</v>
      </c>
      <c r="O322" s="182">
        <f t="shared" si="337"/>
        <v>5.5356239999999994</v>
      </c>
      <c r="P322" s="179">
        <f t="shared" si="338"/>
        <v>97.796023999999989</v>
      </c>
      <c r="Q322" s="160">
        <v>20.16</v>
      </c>
      <c r="R322" s="180">
        <f t="shared" si="339"/>
        <v>77.636023999999992</v>
      </c>
      <c r="S322" s="153">
        <f t="shared" si="340"/>
        <v>7.763602399999999</v>
      </c>
      <c r="T322" s="47" t="s">
        <v>313</v>
      </c>
      <c r="X322" s="184"/>
    </row>
    <row r="323" spans="1:24" s="47" customFormat="1" x14ac:dyDescent="0.4">
      <c r="A323" s="193" t="s">
        <v>443</v>
      </c>
      <c r="B323" s="159">
        <v>77.099999999999994</v>
      </c>
      <c r="C323" s="178"/>
      <c r="D323" s="179">
        <f t="shared" si="329"/>
        <v>0.78</v>
      </c>
      <c r="E323" s="179">
        <f t="shared" si="330"/>
        <v>77.88</v>
      </c>
      <c r="F323" s="179">
        <v>10.8</v>
      </c>
      <c r="G323" s="180">
        <f t="shared" si="331"/>
        <v>88.679999999999993</v>
      </c>
      <c r="H323" s="181">
        <f t="shared" si="332"/>
        <v>2.6603999999999997</v>
      </c>
      <c r="I323" s="181">
        <f t="shared" si="333"/>
        <v>91.340399999999988</v>
      </c>
      <c r="J323" s="180"/>
      <c r="K323" s="153">
        <f t="shared" si="334"/>
        <v>91.340399999999988</v>
      </c>
      <c r="L323" s="180"/>
      <c r="M323" s="180">
        <f t="shared" si="335"/>
        <v>0.92</v>
      </c>
      <c r="N323" s="180">
        <f t="shared" si="336"/>
        <v>92.26039999999999</v>
      </c>
      <c r="O323" s="182">
        <f t="shared" si="337"/>
        <v>5.5356239999999994</v>
      </c>
      <c r="P323" s="179">
        <f t="shared" si="338"/>
        <v>97.796023999999989</v>
      </c>
      <c r="Q323" s="160">
        <v>20.16</v>
      </c>
      <c r="R323" s="180">
        <f t="shared" si="339"/>
        <v>77.636023999999992</v>
      </c>
      <c r="S323" s="153">
        <f t="shared" si="340"/>
        <v>7.763602399999999</v>
      </c>
      <c r="T323" s="47" t="s">
        <v>313</v>
      </c>
      <c r="X323" s="184"/>
    </row>
    <row r="324" spans="1:24" s="47" customFormat="1" x14ac:dyDescent="0.4">
      <c r="A324" s="193" t="s">
        <v>444</v>
      </c>
      <c r="B324" s="159">
        <v>77.099999999999994</v>
      </c>
      <c r="C324" s="178"/>
      <c r="D324" s="179">
        <f t="shared" si="329"/>
        <v>0.78</v>
      </c>
      <c r="E324" s="179">
        <f t="shared" si="330"/>
        <v>77.88</v>
      </c>
      <c r="F324" s="179">
        <v>10.8</v>
      </c>
      <c r="G324" s="180">
        <f t="shared" si="331"/>
        <v>88.679999999999993</v>
      </c>
      <c r="H324" s="181">
        <f t="shared" si="332"/>
        <v>2.6603999999999997</v>
      </c>
      <c r="I324" s="181">
        <f t="shared" si="333"/>
        <v>91.340399999999988</v>
      </c>
      <c r="J324" s="180"/>
      <c r="K324" s="153">
        <f t="shared" si="334"/>
        <v>91.340399999999988</v>
      </c>
      <c r="L324" s="180"/>
      <c r="M324" s="180">
        <f t="shared" si="335"/>
        <v>0.92</v>
      </c>
      <c r="N324" s="180">
        <f t="shared" si="336"/>
        <v>92.26039999999999</v>
      </c>
      <c r="O324" s="182">
        <f t="shared" si="337"/>
        <v>5.5356239999999994</v>
      </c>
      <c r="P324" s="179">
        <f t="shared" si="338"/>
        <v>97.796023999999989</v>
      </c>
      <c r="Q324" s="160">
        <v>20.16</v>
      </c>
      <c r="R324" s="180">
        <f t="shared" si="339"/>
        <v>77.636023999999992</v>
      </c>
      <c r="S324" s="153">
        <f t="shared" si="340"/>
        <v>7.763602399999999</v>
      </c>
      <c r="T324" s="47" t="s">
        <v>313</v>
      </c>
      <c r="X324" s="184"/>
    </row>
    <row r="325" spans="1:24" s="47" customFormat="1" x14ac:dyDescent="0.4">
      <c r="A325" s="193" t="s">
        <v>213</v>
      </c>
      <c r="B325" s="159">
        <v>77.099999999999994</v>
      </c>
      <c r="C325" s="178"/>
      <c r="D325" s="179">
        <f t="shared" si="329"/>
        <v>0.78</v>
      </c>
      <c r="E325" s="179">
        <f t="shared" si="330"/>
        <v>77.88</v>
      </c>
      <c r="F325" s="179">
        <v>10.8</v>
      </c>
      <c r="G325" s="180">
        <f t="shared" si="331"/>
        <v>88.679999999999993</v>
      </c>
      <c r="H325" s="181">
        <f t="shared" si="332"/>
        <v>2.6603999999999997</v>
      </c>
      <c r="I325" s="181">
        <f t="shared" si="333"/>
        <v>91.340399999999988</v>
      </c>
      <c r="J325" s="180"/>
      <c r="K325" s="153">
        <f t="shared" si="334"/>
        <v>91.340399999999988</v>
      </c>
      <c r="L325" s="180"/>
      <c r="M325" s="180">
        <f t="shared" si="335"/>
        <v>0.92</v>
      </c>
      <c r="N325" s="180">
        <f t="shared" si="336"/>
        <v>92.26039999999999</v>
      </c>
      <c r="O325" s="182">
        <f t="shared" si="337"/>
        <v>5.5356239999999994</v>
      </c>
      <c r="P325" s="179">
        <f t="shared" si="338"/>
        <v>97.796023999999989</v>
      </c>
      <c r="Q325" s="160">
        <v>20.16</v>
      </c>
      <c r="R325" s="180">
        <f t="shared" si="339"/>
        <v>77.636023999999992</v>
      </c>
      <c r="S325" s="153">
        <f t="shared" si="340"/>
        <v>7.763602399999999</v>
      </c>
      <c r="T325" s="47" t="s">
        <v>313</v>
      </c>
      <c r="X325" s="184"/>
    </row>
    <row r="326" spans="1:24" s="47" customFormat="1" x14ac:dyDescent="0.4">
      <c r="A326" s="193" t="s">
        <v>214</v>
      </c>
      <c r="B326" s="159">
        <v>77.099999999999994</v>
      </c>
      <c r="C326" s="178"/>
      <c r="D326" s="179">
        <f t="shared" si="329"/>
        <v>0.78</v>
      </c>
      <c r="E326" s="179">
        <f t="shared" si="330"/>
        <v>77.88</v>
      </c>
      <c r="F326" s="179">
        <v>10.8</v>
      </c>
      <c r="G326" s="180">
        <f t="shared" si="331"/>
        <v>88.679999999999993</v>
      </c>
      <c r="H326" s="181">
        <f t="shared" si="332"/>
        <v>2.6603999999999997</v>
      </c>
      <c r="I326" s="181">
        <f t="shared" si="333"/>
        <v>91.340399999999988</v>
      </c>
      <c r="J326" s="180"/>
      <c r="K326" s="153">
        <f t="shared" si="334"/>
        <v>91.340399999999988</v>
      </c>
      <c r="L326" s="180"/>
      <c r="M326" s="180">
        <f t="shared" si="335"/>
        <v>0.92</v>
      </c>
      <c r="N326" s="180">
        <f t="shared" si="336"/>
        <v>92.26039999999999</v>
      </c>
      <c r="O326" s="182">
        <f t="shared" si="337"/>
        <v>5.5356239999999994</v>
      </c>
      <c r="P326" s="179">
        <f t="shared" si="338"/>
        <v>97.796023999999989</v>
      </c>
      <c r="Q326" s="160">
        <v>20.16</v>
      </c>
      <c r="R326" s="180">
        <f t="shared" si="339"/>
        <v>77.636023999999992</v>
      </c>
      <c r="S326" s="153">
        <f t="shared" si="340"/>
        <v>7.763602399999999</v>
      </c>
      <c r="T326" s="47" t="s">
        <v>313</v>
      </c>
      <c r="X326" s="184"/>
    </row>
    <row r="327" spans="1:24" s="47" customFormat="1" x14ac:dyDescent="0.4">
      <c r="A327" s="193" t="s">
        <v>445</v>
      </c>
      <c r="B327" s="159">
        <v>77.099999999999994</v>
      </c>
      <c r="C327" s="178"/>
      <c r="D327" s="179">
        <f t="shared" si="329"/>
        <v>0.78</v>
      </c>
      <c r="E327" s="179">
        <f t="shared" si="330"/>
        <v>77.88</v>
      </c>
      <c r="F327" s="179">
        <v>10.8</v>
      </c>
      <c r="G327" s="180">
        <f t="shared" si="331"/>
        <v>88.679999999999993</v>
      </c>
      <c r="H327" s="181">
        <f t="shared" si="332"/>
        <v>2.6603999999999997</v>
      </c>
      <c r="I327" s="181">
        <f t="shared" si="333"/>
        <v>91.340399999999988</v>
      </c>
      <c r="J327" s="180"/>
      <c r="K327" s="153">
        <f t="shared" si="334"/>
        <v>91.340399999999988</v>
      </c>
      <c r="L327" s="180"/>
      <c r="M327" s="180">
        <f t="shared" si="335"/>
        <v>0.92</v>
      </c>
      <c r="N327" s="180">
        <f t="shared" si="336"/>
        <v>92.26039999999999</v>
      </c>
      <c r="O327" s="182">
        <f t="shared" si="337"/>
        <v>5.5356239999999994</v>
      </c>
      <c r="P327" s="179">
        <f t="shared" si="338"/>
        <v>97.796023999999989</v>
      </c>
      <c r="Q327" s="160">
        <v>20.16</v>
      </c>
      <c r="R327" s="180">
        <f t="shared" si="339"/>
        <v>77.636023999999992</v>
      </c>
      <c r="S327" s="153">
        <f t="shared" si="340"/>
        <v>7.763602399999999</v>
      </c>
      <c r="T327" s="47" t="s">
        <v>313</v>
      </c>
      <c r="X327" s="184"/>
    </row>
    <row r="328" spans="1:24" s="47" customFormat="1" x14ac:dyDescent="0.4">
      <c r="A328" s="193" t="s">
        <v>215</v>
      </c>
      <c r="B328" s="159">
        <v>77.099999999999994</v>
      </c>
      <c r="C328" s="178"/>
      <c r="D328" s="179">
        <f t="shared" si="329"/>
        <v>0.78</v>
      </c>
      <c r="E328" s="179">
        <f t="shared" si="330"/>
        <v>77.88</v>
      </c>
      <c r="F328" s="179">
        <v>10.8</v>
      </c>
      <c r="G328" s="180">
        <f t="shared" si="331"/>
        <v>88.679999999999993</v>
      </c>
      <c r="H328" s="181">
        <f t="shared" si="332"/>
        <v>2.6603999999999997</v>
      </c>
      <c r="I328" s="181">
        <f t="shared" si="333"/>
        <v>91.340399999999988</v>
      </c>
      <c r="J328" s="180"/>
      <c r="K328" s="153">
        <f t="shared" si="334"/>
        <v>91.340399999999988</v>
      </c>
      <c r="L328" s="180"/>
      <c r="M328" s="180">
        <f t="shared" si="335"/>
        <v>0.92</v>
      </c>
      <c r="N328" s="180">
        <f t="shared" si="336"/>
        <v>92.26039999999999</v>
      </c>
      <c r="O328" s="182">
        <f t="shared" si="337"/>
        <v>5.5356239999999994</v>
      </c>
      <c r="P328" s="179">
        <f t="shared" si="338"/>
        <v>97.796023999999989</v>
      </c>
      <c r="Q328" s="160">
        <v>20.16</v>
      </c>
      <c r="R328" s="180">
        <f t="shared" si="339"/>
        <v>77.636023999999992</v>
      </c>
      <c r="S328" s="153">
        <f t="shared" si="340"/>
        <v>7.763602399999999</v>
      </c>
      <c r="X328" s="184"/>
    </row>
    <row r="329" spans="1:24" s="47" customFormat="1" x14ac:dyDescent="0.4">
      <c r="A329" s="193" t="s">
        <v>446</v>
      </c>
      <c r="B329" s="159">
        <v>77.099999999999994</v>
      </c>
      <c r="C329" s="178"/>
      <c r="D329" s="179">
        <f t="shared" si="329"/>
        <v>0.78</v>
      </c>
      <c r="E329" s="179">
        <f t="shared" si="330"/>
        <v>77.88</v>
      </c>
      <c r="F329" s="179">
        <v>10.8</v>
      </c>
      <c r="G329" s="180">
        <f t="shared" si="331"/>
        <v>88.679999999999993</v>
      </c>
      <c r="H329" s="181">
        <f t="shared" si="332"/>
        <v>2.6603999999999997</v>
      </c>
      <c r="I329" s="181">
        <f t="shared" si="333"/>
        <v>91.340399999999988</v>
      </c>
      <c r="J329" s="180"/>
      <c r="K329" s="153">
        <f t="shared" si="334"/>
        <v>91.340399999999988</v>
      </c>
      <c r="L329" s="180"/>
      <c r="M329" s="180">
        <f t="shared" si="335"/>
        <v>0.92</v>
      </c>
      <c r="N329" s="180">
        <f t="shared" si="336"/>
        <v>92.26039999999999</v>
      </c>
      <c r="O329" s="182">
        <f t="shared" si="337"/>
        <v>5.5356239999999994</v>
      </c>
      <c r="P329" s="179">
        <f t="shared" si="338"/>
        <v>97.796023999999989</v>
      </c>
      <c r="Q329" s="160">
        <v>20.16</v>
      </c>
      <c r="R329" s="180">
        <f t="shared" si="339"/>
        <v>77.636023999999992</v>
      </c>
      <c r="S329" s="153">
        <f t="shared" si="340"/>
        <v>7.763602399999999</v>
      </c>
      <c r="T329" s="47" t="s">
        <v>313</v>
      </c>
      <c r="V329" s="47" t="s">
        <v>347</v>
      </c>
      <c r="X329" s="184"/>
    </row>
    <row r="330" spans="1:24" s="47" customFormat="1" x14ac:dyDescent="0.4">
      <c r="A330" s="193"/>
      <c r="B330" s="157"/>
      <c r="C330" s="178"/>
      <c r="D330" s="179"/>
      <c r="E330" s="179"/>
      <c r="F330" s="179"/>
      <c r="G330" s="180"/>
      <c r="H330" s="181"/>
      <c r="I330" s="181"/>
      <c r="J330" s="180"/>
      <c r="K330" s="153"/>
      <c r="L330" s="180"/>
      <c r="M330" s="180"/>
      <c r="N330" s="180"/>
      <c r="O330" s="182"/>
      <c r="P330" s="179"/>
      <c r="Q330" s="154"/>
      <c r="R330" s="180"/>
      <c r="S330" s="153"/>
      <c r="T330" s="47" t="s">
        <v>313</v>
      </c>
      <c r="V330" s="47" t="s">
        <v>347</v>
      </c>
      <c r="X330" s="184"/>
    </row>
    <row r="331" spans="1:24" s="47" customFormat="1" x14ac:dyDescent="0.4">
      <c r="A331" s="193" t="s">
        <v>462</v>
      </c>
      <c r="B331" s="159">
        <v>58.85</v>
      </c>
      <c r="C331" s="178"/>
      <c r="D331" s="179">
        <f t="shared" si="329"/>
        <v>0.59</v>
      </c>
      <c r="E331" s="179">
        <f t="shared" si="330"/>
        <v>59.440000000000005</v>
      </c>
      <c r="F331" s="179">
        <v>10.8</v>
      </c>
      <c r="G331" s="180">
        <f t="shared" si="331"/>
        <v>70.240000000000009</v>
      </c>
      <c r="H331" s="181">
        <f t="shared" si="332"/>
        <v>2.1072000000000002</v>
      </c>
      <c r="I331" s="181">
        <f t="shared" si="333"/>
        <v>72.347200000000015</v>
      </c>
      <c r="J331" s="180"/>
      <c r="K331" s="153">
        <f t="shared" si="334"/>
        <v>72.347200000000015</v>
      </c>
      <c r="L331" s="180"/>
      <c r="M331" s="180">
        <f t="shared" si="335"/>
        <v>0.73</v>
      </c>
      <c r="N331" s="180">
        <f t="shared" si="336"/>
        <v>73.077200000000019</v>
      </c>
      <c r="O331" s="182">
        <f t="shared" si="337"/>
        <v>4.3846320000000008</v>
      </c>
      <c r="P331" s="179">
        <f t="shared" si="338"/>
        <v>77.461832000000015</v>
      </c>
      <c r="Q331" s="156"/>
      <c r="R331" s="180">
        <f t="shared" si="339"/>
        <v>77.461832000000015</v>
      </c>
      <c r="S331" s="153">
        <f t="shared" si="340"/>
        <v>7.7461832000000017</v>
      </c>
      <c r="T331" s="47" t="s">
        <v>313</v>
      </c>
      <c r="V331" s="47" t="s">
        <v>347</v>
      </c>
      <c r="X331" s="184"/>
    </row>
    <row r="332" spans="1:24" s="47" customFormat="1" x14ac:dyDescent="0.4">
      <c r="A332" s="193" t="s">
        <v>463</v>
      </c>
      <c r="B332" s="159">
        <v>58.85</v>
      </c>
      <c r="C332" s="178"/>
      <c r="D332" s="179">
        <f t="shared" si="329"/>
        <v>0.59</v>
      </c>
      <c r="E332" s="179">
        <f t="shared" si="330"/>
        <v>59.440000000000005</v>
      </c>
      <c r="F332" s="179">
        <v>10.8</v>
      </c>
      <c r="G332" s="180">
        <f t="shared" si="331"/>
        <v>70.240000000000009</v>
      </c>
      <c r="H332" s="181">
        <f t="shared" si="332"/>
        <v>2.1072000000000002</v>
      </c>
      <c r="I332" s="181">
        <f t="shared" si="333"/>
        <v>72.347200000000015</v>
      </c>
      <c r="J332" s="180"/>
      <c r="K332" s="153">
        <f t="shared" si="334"/>
        <v>72.347200000000015</v>
      </c>
      <c r="L332" s="180"/>
      <c r="M332" s="180">
        <f t="shared" si="335"/>
        <v>0.73</v>
      </c>
      <c r="N332" s="180">
        <f t="shared" si="336"/>
        <v>73.077200000000019</v>
      </c>
      <c r="O332" s="182">
        <f t="shared" si="337"/>
        <v>4.3846320000000008</v>
      </c>
      <c r="P332" s="179">
        <f t="shared" si="338"/>
        <v>77.461832000000015</v>
      </c>
      <c r="Q332" s="156"/>
      <c r="R332" s="180">
        <f t="shared" si="339"/>
        <v>77.461832000000015</v>
      </c>
      <c r="S332" s="153">
        <f t="shared" si="340"/>
        <v>7.7461832000000017</v>
      </c>
      <c r="T332" s="47" t="s">
        <v>313</v>
      </c>
      <c r="V332" s="47" t="s">
        <v>347</v>
      </c>
      <c r="X332" s="184"/>
    </row>
    <row r="333" spans="1:24" s="47" customFormat="1" x14ac:dyDescent="0.4">
      <c r="A333" s="193" t="s">
        <v>464</v>
      </c>
      <c r="B333" s="159">
        <v>58.85</v>
      </c>
      <c r="C333" s="178"/>
      <c r="D333" s="179">
        <f t="shared" si="329"/>
        <v>0.59</v>
      </c>
      <c r="E333" s="179">
        <f t="shared" si="330"/>
        <v>59.440000000000005</v>
      </c>
      <c r="F333" s="179">
        <v>10.8</v>
      </c>
      <c r="G333" s="180">
        <f t="shared" si="331"/>
        <v>70.240000000000009</v>
      </c>
      <c r="H333" s="181">
        <f t="shared" si="332"/>
        <v>2.1072000000000002</v>
      </c>
      <c r="I333" s="181">
        <f t="shared" si="333"/>
        <v>72.347200000000015</v>
      </c>
      <c r="J333" s="180"/>
      <c r="K333" s="153">
        <f t="shared" si="334"/>
        <v>72.347200000000015</v>
      </c>
      <c r="L333" s="180"/>
      <c r="M333" s="180">
        <f t="shared" si="335"/>
        <v>0.73</v>
      </c>
      <c r="N333" s="180">
        <f t="shared" si="336"/>
        <v>73.077200000000019</v>
      </c>
      <c r="O333" s="182">
        <f t="shared" si="337"/>
        <v>4.3846320000000008</v>
      </c>
      <c r="P333" s="179">
        <f t="shared" si="338"/>
        <v>77.461832000000015</v>
      </c>
      <c r="Q333" s="156"/>
      <c r="R333" s="180">
        <f t="shared" si="339"/>
        <v>77.461832000000015</v>
      </c>
      <c r="S333" s="153">
        <f t="shared" si="340"/>
        <v>7.7461832000000017</v>
      </c>
      <c r="T333" s="47" t="s">
        <v>313</v>
      </c>
      <c r="V333" s="47" t="s">
        <v>347</v>
      </c>
      <c r="X333" s="184"/>
    </row>
    <row r="334" spans="1:24" s="47" customFormat="1" x14ac:dyDescent="0.4">
      <c r="A334" s="193" t="s">
        <v>465</v>
      </c>
      <c r="B334" s="159">
        <v>58.85</v>
      </c>
      <c r="C334" s="178"/>
      <c r="D334" s="179">
        <f t="shared" si="329"/>
        <v>0.59</v>
      </c>
      <c r="E334" s="179">
        <f t="shared" si="330"/>
        <v>59.440000000000005</v>
      </c>
      <c r="F334" s="179">
        <v>10.8</v>
      </c>
      <c r="G334" s="180">
        <f t="shared" si="331"/>
        <v>70.240000000000009</v>
      </c>
      <c r="H334" s="181">
        <f t="shared" si="332"/>
        <v>2.1072000000000002</v>
      </c>
      <c r="I334" s="181">
        <f t="shared" si="333"/>
        <v>72.347200000000015</v>
      </c>
      <c r="J334" s="180"/>
      <c r="K334" s="153">
        <f t="shared" si="334"/>
        <v>72.347200000000015</v>
      </c>
      <c r="L334" s="180"/>
      <c r="M334" s="180">
        <f t="shared" si="335"/>
        <v>0.73</v>
      </c>
      <c r="N334" s="180">
        <f t="shared" si="336"/>
        <v>73.077200000000019</v>
      </c>
      <c r="O334" s="182">
        <f t="shared" si="337"/>
        <v>4.3846320000000008</v>
      </c>
      <c r="P334" s="179">
        <f t="shared" si="338"/>
        <v>77.461832000000015</v>
      </c>
      <c r="Q334" s="156"/>
      <c r="R334" s="180">
        <f t="shared" si="339"/>
        <v>77.461832000000015</v>
      </c>
      <c r="S334" s="153">
        <f t="shared" si="340"/>
        <v>7.7461832000000017</v>
      </c>
      <c r="T334" s="47" t="s">
        <v>313</v>
      </c>
      <c r="V334" s="47" t="s">
        <v>347</v>
      </c>
      <c r="X334" s="184"/>
    </row>
    <row r="335" spans="1:24" s="47" customFormat="1" x14ac:dyDescent="0.4">
      <c r="A335" s="193" t="s">
        <v>466</v>
      </c>
      <c r="B335" s="159">
        <v>58.85</v>
      </c>
      <c r="C335" s="178"/>
      <c r="D335" s="179">
        <f t="shared" si="329"/>
        <v>0.59</v>
      </c>
      <c r="E335" s="179">
        <f t="shared" si="330"/>
        <v>59.440000000000005</v>
      </c>
      <c r="F335" s="179">
        <v>10.8</v>
      </c>
      <c r="G335" s="180">
        <f t="shared" si="331"/>
        <v>70.240000000000009</v>
      </c>
      <c r="H335" s="181">
        <f t="shared" si="332"/>
        <v>2.1072000000000002</v>
      </c>
      <c r="I335" s="181">
        <f t="shared" si="333"/>
        <v>72.347200000000015</v>
      </c>
      <c r="J335" s="180"/>
      <c r="K335" s="153">
        <f t="shared" si="334"/>
        <v>72.347200000000015</v>
      </c>
      <c r="L335" s="180"/>
      <c r="M335" s="180">
        <f t="shared" si="335"/>
        <v>0.73</v>
      </c>
      <c r="N335" s="180">
        <f t="shared" si="336"/>
        <v>73.077200000000019</v>
      </c>
      <c r="O335" s="182">
        <f t="shared" si="337"/>
        <v>4.3846320000000008</v>
      </c>
      <c r="P335" s="179">
        <f t="shared" si="338"/>
        <v>77.461832000000015</v>
      </c>
      <c r="Q335" s="156"/>
      <c r="R335" s="180">
        <f t="shared" si="339"/>
        <v>77.461832000000015</v>
      </c>
      <c r="S335" s="153">
        <f t="shared" si="340"/>
        <v>7.7461832000000017</v>
      </c>
    </row>
    <row r="336" spans="1:24" s="47" customFormat="1" x14ac:dyDescent="0.4">
      <c r="A336" s="193" t="s">
        <v>467</v>
      </c>
      <c r="B336" s="159">
        <v>58.85</v>
      </c>
      <c r="C336" s="178"/>
      <c r="D336" s="179">
        <f t="shared" si="329"/>
        <v>0.59</v>
      </c>
      <c r="E336" s="179">
        <f t="shared" si="330"/>
        <v>59.440000000000005</v>
      </c>
      <c r="F336" s="179">
        <v>10.8</v>
      </c>
      <c r="G336" s="180">
        <f t="shared" si="331"/>
        <v>70.240000000000009</v>
      </c>
      <c r="H336" s="181">
        <f t="shared" si="332"/>
        <v>2.1072000000000002</v>
      </c>
      <c r="I336" s="181">
        <f t="shared" si="333"/>
        <v>72.347200000000015</v>
      </c>
      <c r="J336" s="180"/>
      <c r="K336" s="153">
        <f t="shared" si="334"/>
        <v>72.347200000000015</v>
      </c>
      <c r="L336" s="180"/>
      <c r="M336" s="180">
        <f t="shared" si="335"/>
        <v>0.73</v>
      </c>
      <c r="N336" s="180">
        <f t="shared" si="336"/>
        <v>73.077200000000019</v>
      </c>
      <c r="O336" s="182">
        <f t="shared" si="337"/>
        <v>4.3846320000000008</v>
      </c>
      <c r="P336" s="179">
        <f t="shared" si="338"/>
        <v>77.461832000000015</v>
      </c>
      <c r="Q336" s="156"/>
      <c r="R336" s="180">
        <f t="shared" si="339"/>
        <v>77.461832000000015</v>
      </c>
      <c r="S336" s="153">
        <f t="shared" si="340"/>
        <v>7.7461832000000017</v>
      </c>
      <c r="T336" s="47" t="s">
        <v>313</v>
      </c>
    </row>
    <row r="337" spans="1:20" s="47" customFormat="1" x14ac:dyDescent="0.4">
      <c r="A337" s="193"/>
      <c r="B337" s="165"/>
      <c r="C337" s="194"/>
      <c r="D337" s="196"/>
      <c r="E337" s="196"/>
      <c r="F337" s="196"/>
      <c r="G337" s="195"/>
      <c r="H337" s="197"/>
      <c r="I337" s="197"/>
      <c r="J337" s="195"/>
      <c r="K337" s="198"/>
      <c r="L337" s="195"/>
      <c r="M337" s="195"/>
      <c r="N337" s="195"/>
      <c r="O337" s="199"/>
      <c r="P337" s="196"/>
      <c r="Q337" s="164"/>
      <c r="R337" s="195"/>
      <c r="S337" s="198"/>
    </row>
    <row r="338" spans="1:20" s="47" customFormat="1" x14ac:dyDescent="0.4">
      <c r="A338" s="193" t="s">
        <v>447</v>
      </c>
      <c r="B338" s="159">
        <v>118.9</v>
      </c>
      <c r="C338" s="178"/>
      <c r="D338" s="179">
        <f>ROUNDUP(((B338-C338)*$D$4),2)</f>
        <v>1.19</v>
      </c>
      <c r="E338" s="179">
        <f>(B338-C338)+D338</f>
        <v>120.09</v>
      </c>
      <c r="F338" s="179">
        <v>10.8</v>
      </c>
      <c r="G338" s="180">
        <f>E338+$F$4</f>
        <v>130.89000000000001</v>
      </c>
      <c r="H338" s="181">
        <f>G338*$H$4</f>
        <v>3.9267000000000003</v>
      </c>
      <c r="I338" s="181">
        <f>G338+H338</f>
        <v>134.81670000000003</v>
      </c>
      <c r="J338" s="180"/>
      <c r="K338" s="153">
        <f>I338-J338</f>
        <v>134.81670000000003</v>
      </c>
      <c r="L338" s="180"/>
      <c r="M338" s="180">
        <f>ROUNDUP((K338*$M$4),2)</f>
        <v>1.35</v>
      </c>
      <c r="N338" s="180">
        <f>(K338-L338)+M338</f>
        <v>136.16670000000002</v>
      </c>
      <c r="O338" s="182">
        <f>(K338-L338+M338)*$O$4</f>
        <v>8.1700020000000002</v>
      </c>
      <c r="P338" s="179">
        <f>N338+O338</f>
        <v>144.33670200000003</v>
      </c>
      <c r="Q338" s="154">
        <v>0</v>
      </c>
      <c r="R338" s="180">
        <f>P338-Q338</f>
        <v>144.33670200000003</v>
      </c>
      <c r="S338" s="153">
        <f>R338/10</f>
        <v>14.433670200000003</v>
      </c>
      <c r="T338" s="47" t="s">
        <v>313</v>
      </c>
    </row>
    <row r="339" spans="1:20" s="47" customFormat="1" x14ac:dyDescent="0.4">
      <c r="A339" s="193"/>
      <c r="B339" s="159"/>
      <c r="C339" s="194"/>
      <c r="D339" s="196"/>
      <c r="E339" s="196"/>
      <c r="F339" s="196"/>
      <c r="G339" s="195"/>
      <c r="H339" s="197"/>
      <c r="I339" s="197"/>
      <c r="J339" s="195"/>
      <c r="K339" s="198"/>
      <c r="L339" s="195"/>
      <c r="M339" s="195"/>
      <c r="N339" s="195"/>
      <c r="O339" s="199"/>
      <c r="P339" s="196"/>
      <c r="Q339" s="164"/>
      <c r="R339" s="195"/>
      <c r="S339" s="198"/>
      <c r="T339" s="47" t="s">
        <v>313</v>
      </c>
    </row>
    <row r="340" spans="1:20" s="47" customFormat="1" x14ac:dyDescent="0.4">
      <c r="A340" s="193" t="s">
        <v>448</v>
      </c>
      <c r="B340" s="159">
        <v>118.9</v>
      </c>
      <c r="C340" s="178"/>
      <c r="D340" s="179">
        <f>ROUNDUP(((B340-C340)*$D$4),2)</f>
        <v>1.19</v>
      </c>
      <c r="E340" s="179">
        <f>(B340-C340)+D340</f>
        <v>120.09</v>
      </c>
      <c r="F340" s="179">
        <v>10.8</v>
      </c>
      <c r="G340" s="180">
        <f>E340+$F$4</f>
        <v>130.89000000000001</v>
      </c>
      <c r="H340" s="181">
        <f t="shared" ref="H340:H341" si="341">G340*$H$4</f>
        <v>3.9267000000000003</v>
      </c>
      <c r="I340" s="181">
        <f t="shared" ref="I340:I341" si="342">G340+H340</f>
        <v>134.81670000000003</v>
      </c>
      <c r="J340" s="180"/>
      <c r="K340" s="153">
        <f t="shared" ref="K340:K341" si="343">I340-J340</f>
        <v>134.81670000000003</v>
      </c>
      <c r="L340" s="180"/>
      <c r="M340" s="180">
        <f t="shared" ref="M340:M341" si="344">ROUNDUP((K340*$M$4),2)</f>
        <v>1.35</v>
      </c>
      <c r="N340" s="180">
        <f t="shared" ref="N340:N341" si="345">(K340-L340)+M340</f>
        <v>136.16670000000002</v>
      </c>
      <c r="O340" s="182">
        <f t="shared" ref="O340:O341" si="346">(K340-L340+M340)*$O$4</f>
        <v>8.1700020000000002</v>
      </c>
      <c r="P340" s="179">
        <f t="shared" ref="P340:P341" si="347">N340+O340</f>
        <v>144.33670200000003</v>
      </c>
      <c r="Q340" s="154">
        <v>0</v>
      </c>
      <c r="R340" s="180">
        <f t="shared" ref="R340:R341" si="348">P340-Q340</f>
        <v>144.33670200000003</v>
      </c>
      <c r="S340" s="153">
        <f t="shared" ref="S340:S341" si="349">R340/10</f>
        <v>14.433670200000003</v>
      </c>
    </row>
    <row r="341" spans="1:20" s="47" customFormat="1" x14ac:dyDescent="0.4">
      <c r="A341" s="193" t="s">
        <v>449</v>
      </c>
      <c r="B341" s="159">
        <v>118.9</v>
      </c>
      <c r="C341" s="178"/>
      <c r="D341" s="179">
        <f>ROUNDUP(((B341-C341)*$D$4),2)</f>
        <v>1.19</v>
      </c>
      <c r="E341" s="179">
        <f>(B341-C341)+D341</f>
        <v>120.09</v>
      </c>
      <c r="F341" s="179">
        <v>10.8</v>
      </c>
      <c r="G341" s="180">
        <f>E341+$F$4</f>
        <v>130.89000000000001</v>
      </c>
      <c r="H341" s="181">
        <f t="shared" si="341"/>
        <v>3.9267000000000003</v>
      </c>
      <c r="I341" s="181">
        <f t="shared" si="342"/>
        <v>134.81670000000003</v>
      </c>
      <c r="J341" s="180"/>
      <c r="K341" s="153">
        <f t="shared" si="343"/>
        <v>134.81670000000003</v>
      </c>
      <c r="L341" s="180"/>
      <c r="M341" s="180">
        <f t="shared" si="344"/>
        <v>1.35</v>
      </c>
      <c r="N341" s="180">
        <f t="shared" si="345"/>
        <v>136.16670000000002</v>
      </c>
      <c r="O341" s="182">
        <f t="shared" si="346"/>
        <v>8.1700020000000002</v>
      </c>
      <c r="P341" s="179">
        <f t="shared" si="347"/>
        <v>144.33670200000003</v>
      </c>
      <c r="Q341" s="154">
        <v>0</v>
      </c>
      <c r="R341" s="180">
        <f t="shared" si="348"/>
        <v>144.33670200000003</v>
      </c>
      <c r="S341" s="153">
        <f t="shared" si="349"/>
        <v>14.433670200000003</v>
      </c>
      <c r="T341" s="47" t="s">
        <v>313</v>
      </c>
    </row>
    <row r="342" spans="1:20" s="47" customFormat="1" x14ac:dyDescent="0.4">
      <c r="A342" s="193"/>
      <c r="B342" s="159"/>
      <c r="C342" s="194"/>
      <c r="D342" s="196"/>
      <c r="E342" s="196"/>
      <c r="F342" s="179"/>
      <c r="G342" s="195"/>
      <c r="H342" s="197"/>
      <c r="I342" s="197"/>
      <c r="J342" s="195"/>
      <c r="K342" s="198"/>
      <c r="L342" s="195"/>
      <c r="M342" s="195"/>
      <c r="N342" s="195"/>
      <c r="O342" s="199"/>
      <c r="P342" s="196"/>
      <c r="Q342" s="164"/>
      <c r="R342" s="195"/>
      <c r="S342" s="198"/>
      <c r="T342" s="47" t="s">
        <v>313</v>
      </c>
    </row>
    <row r="343" spans="1:20" s="47" customFormat="1" x14ac:dyDescent="0.4">
      <c r="A343" s="193" t="s">
        <v>450</v>
      </c>
      <c r="B343" s="159">
        <v>118.9</v>
      </c>
      <c r="C343" s="178"/>
      <c r="D343" s="179">
        <f t="shared" ref="D343:D348" si="350">ROUNDUP(((B343-C343)*$D$4),2)</f>
        <v>1.19</v>
      </c>
      <c r="E343" s="179">
        <f t="shared" ref="E343:E348" si="351">(B343-C343)+D343</f>
        <v>120.09</v>
      </c>
      <c r="F343" s="179">
        <v>10.8</v>
      </c>
      <c r="G343" s="180">
        <f t="shared" ref="G343:G348" si="352">E343+$F$4</f>
        <v>130.89000000000001</v>
      </c>
      <c r="H343" s="181">
        <f t="shared" ref="H343:H348" si="353">G343*$H$4</f>
        <v>3.9267000000000003</v>
      </c>
      <c r="I343" s="181">
        <f t="shared" ref="I343:I348" si="354">G343+H343</f>
        <v>134.81670000000003</v>
      </c>
      <c r="J343" s="180"/>
      <c r="K343" s="153">
        <f t="shared" ref="K343:K348" si="355">I343-J343</f>
        <v>134.81670000000003</v>
      </c>
      <c r="L343" s="180"/>
      <c r="M343" s="180">
        <f t="shared" ref="M343:M348" si="356">ROUNDUP((K343*$M$4),2)</f>
        <v>1.35</v>
      </c>
      <c r="N343" s="180">
        <f t="shared" ref="N343:N348" si="357">(K343-L343)+M343</f>
        <v>136.16670000000002</v>
      </c>
      <c r="O343" s="182">
        <f t="shared" ref="O343:O348" si="358">(K343-L343+M343)*$O$4</f>
        <v>8.1700020000000002</v>
      </c>
      <c r="P343" s="179">
        <f t="shared" ref="P343:P348" si="359">N343+O343</f>
        <v>144.33670200000003</v>
      </c>
      <c r="Q343" s="154">
        <v>0</v>
      </c>
      <c r="R343" s="180">
        <f t="shared" ref="R343:R348" si="360">P343-Q343</f>
        <v>144.33670200000003</v>
      </c>
      <c r="S343" s="153">
        <f t="shared" ref="S343:S348" si="361">R343/10</f>
        <v>14.433670200000003</v>
      </c>
      <c r="T343" s="47" t="s">
        <v>313</v>
      </c>
    </row>
    <row r="344" spans="1:20" s="47" customFormat="1" x14ac:dyDescent="0.4">
      <c r="A344" s="193" t="s">
        <v>216</v>
      </c>
      <c r="B344" s="159">
        <v>118.9</v>
      </c>
      <c r="C344" s="178"/>
      <c r="D344" s="179">
        <f t="shared" si="350"/>
        <v>1.19</v>
      </c>
      <c r="E344" s="179">
        <f t="shared" si="351"/>
        <v>120.09</v>
      </c>
      <c r="F344" s="179">
        <v>10.8</v>
      </c>
      <c r="G344" s="180">
        <f t="shared" si="352"/>
        <v>130.89000000000001</v>
      </c>
      <c r="H344" s="181">
        <f t="shared" si="353"/>
        <v>3.9267000000000003</v>
      </c>
      <c r="I344" s="181">
        <f t="shared" si="354"/>
        <v>134.81670000000003</v>
      </c>
      <c r="J344" s="180"/>
      <c r="K344" s="153">
        <f t="shared" si="355"/>
        <v>134.81670000000003</v>
      </c>
      <c r="L344" s="180"/>
      <c r="M344" s="180">
        <f t="shared" si="356"/>
        <v>1.35</v>
      </c>
      <c r="N344" s="180">
        <f t="shared" si="357"/>
        <v>136.16670000000002</v>
      </c>
      <c r="O344" s="182">
        <f t="shared" si="358"/>
        <v>8.1700020000000002</v>
      </c>
      <c r="P344" s="179">
        <f t="shared" si="359"/>
        <v>144.33670200000003</v>
      </c>
      <c r="Q344" s="154">
        <v>0</v>
      </c>
      <c r="R344" s="180">
        <f t="shared" si="360"/>
        <v>144.33670200000003</v>
      </c>
      <c r="S344" s="153">
        <f t="shared" si="361"/>
        <v>14.433670200000003</v>
      </c>
      <c r="T344" s="47" t="s">
        <v>313</v>
      </c>
    </row>
    <row r="345" spans="1:20" s="47" customFormat="1" x14ac:dyDescent="0.4">
      <c r="A345" s="193" t="s">
        <v>451</v>
      </c>
      <c r="B345" s="159">
        <v>118.9</v>
      </c>
      <c r="C345" s="178"/>
      <c r="D345" s="179">
        <f t="shared" si="350"/>
        <v>1.19</v>
      </c>
      <c r="E345" s="179">
        <f t="shared" si="351"/>
        <v>120.09</v>
      </c>
      <c r="F345" s="179">
        <v>10.8</v>
      </c>
      <c r="G345" s="180">
        <f t="shared" si="352"/>
        <v>130.89000000000001</v>
      </c>
      <c r="H345" s="181">
        <f t="shared" si="353"/>
        <v>3.9267000000000003</v>
      </c>
      <c r="I345" s="181">
        <f t="shared" si="354"/>
        <v>134.81670000000003</v>
      </c>
      <c r="J345" s="180"/>
      <c r="K345" s="153">
        <f t="shared" si="355"/>
        <v>134.81670000000003</v>
      </c>
      <c r="L345" s="180"/>
      <c r="M345" s="180">
        <f t="shared" si="356"/>
        <v>1.35</v>
      </c>
      <c r="N345" s="180">
        <f t="shared" si="357"/>
        <v>136.16670000000002</v>
      </c>
      <c r="O345" s="182">
        <f t="shared" si="358"/>
        <v>8.1700020000000002</v>
      </c>
      <c r="P345" s="179">
        <f t="shared" si="359"/>
        <v>144.33670200000003</v>
      </c>
      <c r="Q345" s="154">
        <v>0</v>
      </c>
      <c r="R345" s="180">
        <f t="shared" si="360"/>
        <v>144.33670200000003</v>
      </c>
      <c r="S345" s="153">
        <f t="shared" si="361"/>
        <v>14.433670200000003</v>
      </c>
      <c r="T345" s="47" t="s">
        <v>313</v>
      </c>
    </row>
    <row r="346" spans="1:20" s="47" customFormat="1" x14ac:dyDescent="0.4">
      <c r="A346" s="193" t="s">
        <v>452</v>
      </c>
      <c r="B346" s="159">
        <v>118.9</v>
      </c>
      <c r="C346" s="178"/>
      <c r="D346" s="179">
        <f t="shared" si="350"/>
        <v>1.19</v>
      </c>
      <c r="E346" s="179">
        <f t="shared" si="351"/>
        <v>120.09</v>
      </c>
      <c r="F346" s="179">
        <v>10.8</v>
      </c>
      <c r="G346" s="180">
        <f t="shared" si="352"/>
        <v>130.89000000000001</v>
      </c>
      <c r="H346" s="181">
        <f t="shared" si="353"/>
        <v>3.9267000000000003</v>
      </c>
      <c r="I346" s="181">
        <f t="shared" si="354"/>
        <v>134.81670000000003</v>
      </c>
      <c r="J346" s="180"/>
      <c r="K346" s="153">
        <f t="shared" si="355"/>
        <v>134.81670000000003</v>
      </c>
      <c r="L346" s="180"/>
      <c r="M346" s="180">
        <f t="shared" si="356"/>
        <v>1.35</v>
      </c>
      <c r="N346" s="180">
        <f t="shared" si="357"/>
        <v>136.16670000000002</v>
      </c>
      <c r="O346" s="182">
        <f t="shared" si="358"/>
        <v>8.1700020000000002</v>
      </c>
      <c r="P346" s="179">
        <f t="shared" si="359"/>
        <v>144.33670200000003</v>
      </c>
      <c r="Q346" s="154">
        <v>0</v>
      </c>
      <c r="R346" s="180">
        <f t="shared" si="360"/>
        <v>144.33670200000003</v>
      </c>
      <c r="S346" s="153">
        <f t="shared" si="361"/>
        <v>14.433670200000003</v>
      </c>
      <c r="T346" s="47" t="s">
        <v>313</v>
      </c>
    </row>
    <row r="347" spans="1:20" s="47" customFormat="1" x14ac:dyDescent="0.4">
      <c r="A347" s="193" t="s">
        <v>453</v>
      </c>
      <c r="B347" s="159">
        <v>118.9</v>
      </c>
      <c r="C347" s="178"/>
      <c r="D347" s="179">
        <f t="shared" si="350"/>
        <v>1.19</v>
      </c>
      <c r="E347" s="179">
        <f t="shared" si="351"/>
        <v>120.09</v>
      </c>
      <c r="F347" s="179">
        <v>10.8</v>
      </c>
      <c r="G347" s="180">
        <f t="shared" si="352"/>
        <v>130.89000000000001</v>
      </c>
      <c r="H347" s="181">
        <f t="shared" si="353"/>
        <v>3.9267000000000003</v>
      </c>
      <c r="I347" s="181">
        <f t="shared" si="354"/>
        <v>134.81670000000003</v>
      </c>
      <c r="J347" s="180"/>
      <c r="K347" s="153">
        <f t="shared" si="355"/>
        <v>134.81670000000003</v>
      </c>
      <c r="L347" s="180"/>
      <c r="M347" s="180">
        <f t="shared" si="356"/>
        <v>1.35</v>
      </c>
      <c r="N347" s="180">
        <f t="shared" si="357"/>
        <v>136.16670000000002</v>
      </c>
      <c r="O347" s="182">
        <f t="shared" si="358"/>
        <v>8.1700020000000002</v>
      </c>
      <c r="P347" s="179">
        <f t="shared" si="359"/>
        <v>144.33670200000003</v>
      </c>
      <c r="Q347" s="154">
        <v>0</v>
      </c>
      <c r="R347" s="180">
        <f t="shared" si="360"/>
        <v>144.33670200000003</v>
      </c>
      <c r="S347" s="153">
        <f t="shared" si="361"/>
        <v>14.433670200000003</v>
      </c>
    </row>
    <row r="348" spans="1:20" s="47" customFormat="1" x14ac:dyDescent="0.4">
      <c r="A348" s="193" t="s">
        <v>454</v>
      </c>
      <c r="B348" s="159">
        <v>118.9</v>
      </c>
      <c r="C348" s="178"/>
      <c r="D348" s="179">
        <f t="shared" si="350"/>
        <v>1.19</v>
      </c>
      <c r="E348" s="179">
        <f t="shared" si="351"/>
        <v>120.09</v>
      </c>
      <c r="F348" s="179">
        <v>10.8</v>
      </c>
      <c r="G348" s="180">
        <f t="shared" si="352"/>
        <v>130.89000000000001</v>
      </c>
      <c r="H348" s="181">
        <f t="shared" si="353"/>
        <v>3.9267000000000003</v>
      </c>
      <c r="I348" s="181">
        <f t="shared" si="354"/>
        <v>134.81670000000003</v>
      </c>
      <c r="J348" s="180"/>
      <c r="K348" s="153">
        <f t="shared" si="355"/>
        <v>134.81670000000003</v>
      </c>
      <c r="L348" s="180"/>
      <c r="M348" s="180">
        <f t="shared" si="356"/>
        <v>1.35</v>
      </c>
      <c r="N348" s="180">
        <f t="shared" si="357"/>
        <v>136.16670000000002</v>
      </c>
      <c r="O348" s="182">
        <f t="shared" si="358"/>
        <v>8.1700020000000002</v>
      </c>
      <c r="P348" s="179">
        <f t="shared" si="359"/>
        <v>144.33670200000003</v>
      </c>
      <c r="Q348" s="154">
        <v>0</v>
      </c>
      <c r="R348" s="180">
        <f t="shared" si="360"/>
        <v>144.33670200000003</v>
      </c>
      <c r="S348" s="153">
        <f t="shared" si="361"/>
        <v>14.433670200000003</v>
      </c>
      <c r="T348" s="47" t="s">
        <v>313</v>
      </c>
    </row>
    <row r="349" spans="1:20" s="47" customFormat="1" x14ac:dyDescent="0.4">
      <c r="A349" s="193"/>
      <c r="B349" s="159"/>
      <c r="C349" s="194"/>
      <c r="D349" s="196"/>
      <c r="E349" s="196"/>
      <c r="F349" s="196"/>
      <c r="G349" s="195"/>
      <c r="H349" s="197"/>
      <c r="I349" s="197"/>
      <c r="J349" s="195"/>
      <c r="K349" s="198"/>
      <c r="L349" s="195"/>
      <c r="M349" s="195"/>
      <c r="N349" s="195"/>
      <c r="O349" s="199"/>
      <c r="P349" s="196"/>
      <c r="Q349" s="164"/>
      <c r="R349" s="195"/>
      <c r="S349" s="198"/>
      <c r="T349" s="47" t="s">
        <v>313</v>
      </c>
    </row>
    <row r="350" spans="1:20" s="47" customFormat="1" x14ac:dyDescent="0.4">
      <c r="A350" s="193" t="s">
        <v>455</v>
      </c>
      <c r="B350" s="159">
        <v>118.9</v>
      </c>
      <c r="C350" s="178"/>
      <c r="D350" s="179">
        <f t="shared" ref="D350:D357" si="362">ROUNDUP(((B350-C350)*$D$4),2)</f>
        <v>1.19</v>
      </c>
      <c r="E350" s="179">
        <f t="shared" ref="E350:E357" si="363">(B350-C350)+D350</f>
        <v>120.09</v>
      </c>
      <c r="F350" s="179">
        <v>10.8</v>
      </c>
      <c r="G350" s="180">
        <f t="shared" ref="G350:G357" si="364">E350+$F$4</f>
        <v>130.89000000000001</v>
      </c>
      <c r="H350" s="181">
        <f t="shared" ref="H350:H357" si="365">G350*$H$4</f>
        <v>3.9267000000000003</v>
      </c>
      <c r="I350" s="181">
        <f t="shared" ref="I350:I357" si="366">G350+H350</f>
        <v>134.81670000000003</v>
      </c>
      <c r="J350" s="180"/>
      <c r="K350" s="153">
        <f t="shared" ref="K350:K357" si="367">I350-J350</f>
        <v>134.81670000000003</v>
      </c>
      <c r="L350" s="180"/>
      <c r="M350" s="180">
        <f t="shared" ref="M350:M357" si="368">ROUNDUP((K350*$M$4),2)</f>
        <v>1.35</v>
      </c>
      <c r="N350" s="180">
        <f t="shared" ref="N350:N357" si="369">(K350-L350)+M350</f>
        <v>136.16670000000002</v>
      </c>
      <c r="O350" s="182">
        <f t="shared" ref="O350:O357" si="370">(K350-L350+M350)*$O$4</f>
        <v>8.1700020000000002</v>
      </c>
      <c r="P350" s="179">
        <f t="shared" ref="P350:P357" si="371">N350+O350</f>
        <v>144.33670200000003</v>
      </c>
      <c r="Q350" s="154">
        <v>0</v>
      </c>
      <c r="R350" s="180">
        <f t="shared" ref="R350:R357" si="372">P350-Q350</f>
        <v>144.33670200000003</v>
      </c>
      <c r="S350" s="153">
        <f t="shared" ref="S350:S357" si="373">R350/10</f>
        <v>14.433670200000003</v>
      </c>
      <c r="T350" s="47" t="s">
        <v>313</v>
      </c>
    </row>
    <row r="351" spans="1:20" s="47" customFormat="1" x14ac:dyDescent="0.4">
      <c r="A351" s="193" t="s">
        <v>456</v>
      </c>
      <c r="B351" s="159">
        <v>118.9</v>
      </c>
      <c r="C351" s="178"/>
      <c r="D351" s="179">
        <f t="shared" si="362"/>
        <v>1.19</v>
      </c>
      <c r="E351" s="179">
        <f t="shared" si="363"/>
        <v>120.09</v>
      </c>
      <c r="F351" s="179">
        <v>10.8</v>
      </c>
      <c r="G351" s="180">
        <f t="shared" si="364"/>
        <v>130.89000000000001</v>
      </c>
      <c r="H351" s="181">
        <f t="shared" si="365"/>
        <v>3.9267000000000003</v>
      </c>
      <c r="I351" s="181">
        <f t="shared" si="366"/>
        <v>134.81670000000003</v>
      </c>
      <c r="J351" s="180"/>
      <c r="K351" s="153">
        <f t="shared" si="367"/>
        <v>134.81670000000003</v>
      </c>
      <c r="L351" s="180"/>
      <c r="M351" s="180">
        <f t="shared" si="368"/>
        <v>1.35</v>
      </c>
      <c r="N351" s="180">
        <f t="shared" si="369"/>
        <v>136.16670000000002</v>
      </c>
      <c r="O351" s="182">
        <f t="shared" si="370"/>
        <v>8.1700020000000002</v>
      </c>
      <c r="P351" s="179">
        <f t="shared" si="371"/>
        <v>144.33670200000003</v>
      </c>
      <c r="Q351" s="154">
        <v>0</v>
      </c>
      <c r="R351" s="180">
        <f t="shared" si="372"/>
        <v>144.33670200000003</v>
      </c>
      <c r="S351" s="153">
        <f t="shared" si="373"/>
        <v>14.433670200000003</v>
      </c>
      <c r="T351" s="47" t="s">
        <v>313</v>
      </c>
    </row>
    <row r="352" spans="1:20" s="47" customFormat="1" x14ac:dyDescent="0.4">
      <c r="A352" s="193" t="s">
        <v>457</v>
      </c>
      <c r="B352" s="159">
        <v>118.9</v>
      </c>
      <c r="C352" s="178"/>
      <c r="D352" s="179">
        <f t="shared" si="362"/>
        <v>1.19</v>
      </c>
      <c r="E352" s="179">
        <f t="shared" si="363"/>
        <v>120.09</v>
      </c>
      <c r="F352" s="179">
        <v>10.8</v>
      </c>
      <c r="G352" s="180">
        <f t="shared" si="364"/>
        <v>130.89000000000001</v>
      </c>
      <c r="H352" s="181">
        <f t="shared" si="365"/>
        <v>3.9267000000000003</v>
      </c>
      <c r="I352" s="181">
        <f t="shared" si="366"/>
        <v>134.81670000000003</v>
      </c>
      <c r="J352" s="180"/>
      <c r="K352" s="153">
        <f t="shared" si="367"/>
        <v>134.81670000000003</v>
      </c>
      <c r="L352" s="180"/>
      <c r="M352" s="180">
        <f t="shared" si="368"/>
        <v>1.35</v>
      </c>
      <c r="N352" s="180">
        <f t="shared" si="369"/>
        <v>136.16670000000002</v>
      </c>
      <c r="O352" s="182">
        <f t="shared" si="370"/>
        <v>8.1700020000000002</v>
      </c>
      <c r="P352" s="179">
        <f t="shared" si="371"/>
        <v>144.33670200000003</v>
      </c>
      <c r="Q352" s="154">
        <v>0</v>
      </c>
      <c r="R352" s="180">
        <f t="shared" si="372"/>
        <v>144.33670200000003</v>
      </c>
      <c r="S352" s="153">
        <f t="shared" si="373"/>
        <v>14.433670200000003</v>
      </c>
      <c r="T352" s="47" t="s">
        <v>313</v>
      </c>
    </row>
    <row r="353" spans="1:20" s="47" customFormat="1" x14ac:dyDescent="0.4">
      <c r="A353" s="193" t="s">
        <v>468</v>
      </c>
      <c r="B353" s="159">
        <v>118.9</v>
      </c>
      <c r="C353" s="178"/>
      <c r="D353" s="179">
        <f t="shared" si="362"/>
        <v>1.19</v>
      </c>
      <c r="E353" s="179">
        <f t="shared" si="363"/>
        <v>120.09</v>
      </c>
      <c r="F353" s="179">
        <v>10.8</v>
      </c>
      <c r="G353" s="180">
        <f t="shared" si="364"/>
        <v>130.89000000000001</v>
      </c>
      <c r="H353" s="181">
        <f t="shared" si="365"/>
        <v>3.9267000000000003</v>
      </c>
      <c r="I353" s="181">
        <f t="shared" si="366"/>
        <v>134.81670000000003</v>
      </c>
      <c r="J353" s="180"/>
      <c r="K353" s="153">
        <f t="shared" si="367"/>
        <v>134.81670000000003</v>
      </c>
      <c r="L353" s="180"/>
      <c r="M353" s="180">
        <f t="shared" si="368"/>
        <v>1.35</v>
      </c>
      <c r="N353" s="180">
        <f t="shared" si="369"/>
        <v>136.16670000000002</v>
      </c>
      <c r="O353" s="182">
        <f t="shared" si="370"/>
        <v>8.1700020000000002</v>
      </c>
      <c r="P353" s="179">
        <f t="shared" si="371"/>
        <v>144.33670200000003</v>
      </c>
      <c r="Q353" s="154">
        <v>0</v>
      </c>
      <c r="R353" s="180">
        <f t="shared" si="372"/>
        <v>144.33670200000003</v>
      </c>
      <c r="S353" s="153">
        <f t="shared" si="373"/>
        <v>14.433670200000003</v>
      </c>
      <c r="T353" s="47" t="s">
        <v>313</v>
      </c>
    </row>
    <row r="354" spans="1:20" s="47" customFormat="1" x14ac:dyDescent="0.4">
      <c r="A354" s="193" t="s">
        <v>217</v>
      </c>
      <c r="B354" s="159">
        <v>118.9</v>
      </c>
      <c r="C354" s="178"/>
      <c r="D354" s="179">
        <f t="shared" si="362"/>
        <v>1.19</v>
      </c>
      <c r="E354" s="179">
        <f t="shared" si="363"/>
        <v>120.09</v>
      </c>
      <c r="F354" s="179">
        <v>10.8</v>
      </c>
      <c r="G354" s="180">
        <f t="shared" si="364"/>
        <v>130.89000000000001</v>
      </c>
      <c r="H354" s="181">
        <f t="shared" si="365"/>
        <v>3.9267000000000003</v>
      </c>
      <c r="I354" s="181">
        <f t="shared" si="366"/>
        <v>134.81670000000003</v>
      </c>
      <c r="J354" s="180"/>
      <c r="K354" s="153">
        <f t="shared" si="367"/>
        <v>134.81670000000003</v>
      </c>
      <c r="L354" s="180"/>
      <c r="M354" s="180">
        <f t="shared" si="368"/>
        <v>1.35</v>
      </c>
      <c r="N354" s="180">
        <f t="shared" si="369"/>
        <v>136.16670000000002</v>
      </c>
      <c r="O354" s="182">
        <f t="shared" si="370"/>
        <v>8.1700020000000002</v>
      </c>
      <c r="P354" s="179">
        <f t="shared" si="371"/>
        <v>144.33670200000003</v>
      </c>
      <c r="Q354" s="154">
        <v>0</v>
      </c>
      <c r="R354" s="180">
        <f t="shared" si="372"/>
        <v>144.33670200000003</v>
      </c>
      <c r="S354" s="153">
        <f t="shared" si="373"/>
        <v>14.433670200000003</v>
      </c>
    </row>
    <row r="355" spans="1:20" s="47" customFormat="1" x14ac:dyDescent="0.4">
      <c r="A355" s="193" t="s">
        <v>458</v>
      </c>
      <c r="B355" s="159">
        <v>118.9</v>
      </c>
      <c r="C355" s="178"/>
      <c r="D355" s="179">
        <f t="shared" si="362"/>
        <v>1.19</v>
      </c>
      <c r="E355" s="179">
        <f t="shared" si="363"/>
        <v>120.09</v>
      </c>
      <c r="F355" s="179">
        <v>10.8</v>
      </c>
      <c r="G355" s="180">
        <f t="shared" si="364"/>
        <v>130.89000000000001</v>
      </c>
      <c r="H355" s="181">
        <f t="shared" si="365"/>
        <v>3.9267000000000003</v>
      </c>
      <c r="I355" s="181">
        <f t="shared" si="366"/>
        <v>134.81670000000003</v>
      </c>
      <c r="J355" s="180"/>
      <c r="K355" s="153">
        <f t="shared" si="367"/>
        <v>134.81670000000003</v>
      </c>
      <c r="L355" s="180"/>
      <c r="M355" s="180">
        <f t="shared" si="368"/>
        <v>1.35</v>
      </c>
      <c r="N355" s="180">
        <f t="shared" si="369"/>
        <v>136.16670000000002</v>
      </c>
      <c r="O355" s="182">
        <f t="shared" si="370"/>
        <v>8.1700020000000002</v>
      </c>
      <c r="P355" s="179">
        <f t="shared" si="371"/>
        <v>144.33670200000003</v>
      </c>
      <c r="Q355" s="154">
        <v>0</v>
      </c>
      <c r="R355" s="180">
        <f t="shared" si="372"/>
        <v>144.33670200000003</v>
      </c>
      <c r="S355" s="153">
        <f t="shared" si="373"/>
        <v>14.433670200000003</v>
      </c>
    </row>
    <row r="356" spans="1:20" s="47" customFormat="1" x14ac:dyDescent="0.4">
      <c r="A356" s="193" t="s">
        <v>217</v>
      </c>
      <c r="B356" s="159">
        <v>118.9</v>
      </c>
      <c r="C356" s="178"/>
      <c r="D356" s="179">
        <f t="shared" si="362"/>
        <v>1.19</v>
      </c>
      <c r="E356" s="179">
        <f t="shared" si="363"/>
        <v>120.09</v>
      </c>
      <c r="F356" s="179">
        <v>10.8</v>
      </c>
      <c r="G356" s="180">
        <f t="shared" si="364"/>
        <v>130.89000000000001</v>
      </c>
      <c r="H356" s="181">
        <f t="shared" si="365"/>
        <v>3.9267000000000003</v>
      </c>
      <c r="I356" s="181">
        <f t="shared" si="366"/>
        <v>134.81670000000003</v>
      </c>
      <c r="J356" s="180"/>
      <c r="K356" s="153">
        <f t="shared" si="367"/>
        <v>134.81670000000003</v>
      </c>
      <c r="L356" s="180"/>
      <c r="M356" s="180">
        <f t="shared" si="368"/>
        <v>1.35</v>
      </c>
      <c r="N356" s="180">
        <f t="shared" si="369"/>
        <v>136.16670000000002</v>
      </c>
      <c r="O356" s="182">
        <f t="shared" si="370"/>
        <v>8.1700020000000002</v>
      </c>
      <c r="P356" s="179">
        <f t="shared" si="371"/>
        <v>144.33670200000003</v>
      </c>
      <c r="Q356" s="154">
        <v>0</v>
      </c>
      <c r="R356" s="180">
        <f t="shared" si="372"/>
        <v>144.33670200000003</v>
      </c>
      <c r="S356" s="153">
        <f t="shared" si="373"/>
        <v>14.433670200000003</v>
      </c>
    </row>
    <row r="357" spans="1:20" s="47" customFormat="1" x14ac:dyDescent="0.4">
      <c r="A357" s="193" t="s">
        <v>458</v>
      </c>
      <c r="B357" s="159">
        <v>118.9</v>
      </c>
      <c r="C357" s="178"/>
      <c r="D357" s="179">
        <f t="shared" si="362"/>
        <v>1.19</v>
      </c>
      <c r="E357" s="179">
        <f t="shared" si="363"/>
        <v>120.09</v>
      </c>
      <c r="F357" s="179">
        <v>10.8</v>
      </c>
      <c r="G357" s="180">
        <f t="shared" si="364"/>
        <v>130.89000000000001</v>
      </c>
      <c r="H357" s="181">
        <f t="shared" si="365"/>
        <v>3.9267000000000003</v>
      </c>
      <c r="I357" s="181">
        <f t="shared" si="366"/>
        <v>134.81670000000003</v>
      </c>
      <c r="J357" s="180"/>
      <c r="K357" s="153">
        <f t="shared" si="367"/>
        <v>134.81670000000003</v>
      </c>
      <c r="L357" s="180"/>
      <c r="M357" s="180">
        <f t="shared" si="368"/>
        <v>1.35</v>
      </c>
      <c r="N357" s="180">
        <f t="shared" si="369"/>
        <v>136.16670000000002</v>
      </c>
      <c r="O357" s="182">
        <f t="shared" si="370"/>
        <v>8.1700020000000002</v>
      </c>
      <c r="P357" s="179">
        <f t="shared" si="371"/>
        <v>144.33670200000003</v>
      </c>
      <c r="Q357" s="154">
        <v>0</v>
      </c>
      <c r="R357" s="180">
        <f t="shared" si="372"/>
        <v>144.33670200000003</v>
      </c>
      <c r="S357" s="153">
        <f t="shared" si="373"/>
        <v>14.433670200000003</v>
      </c>
    </row>
    <row r="358" spans="1:20" s="47" customFormat="1" x14ac:dyDescent="0.4">
      <c r="A358" s="193"/>
      <c r="B358" s="165"/>
      <c r="C358" s="194"/>
      <c r="D358" s="196"/>
      <c r="E358" s="196"/>
      <c r="F358" s="196"/>
      <c r="G358" s="195"/>
      <c r="H358" s="197"/>
      <c r="I358" s="197"/>
      <c r="J358" s="195"/>
      <c r="K358" s="198"/>
      <c r="L358" s="195"/>
      <c r="M358" s="195"/>
      <c r="N358" s="195"/>
      <c r="O358" s="199"/>
      <c r="P358" s="196"/>
      <c r="Q358" s="164"/>
      <c r="R358" s="195"/>
      <c r="S358" s="198"/>
    </row>
    <row r="359" spans="1:20" s="168" customFormat="1" x14ac:dyDescent="0.4">
      <c r="A359" s="193"/>
      <c r="B359" s="165"/>
      <c r="C359" s="194"/>
      <c r="D359" s="196"/>
      <c r="E359" s="196"/>
      <c r="F359" s="196"/>
      <c r="G359" s="195"/>
      <c r="H359" s="197"/>
      <c r="I359" s="197"/>
      <c r="J359" s="195"/>
      <c r="K359" s="198"/>
      <c r="L359" s="195"/>
      <c r="M359" s="195"/>
      <c r="N359" s="195"/>
      <c r="O359" s="199"/>
      <c r="P359" s="196"/>
      <c r="Q359" s="154"/>
      <c r="R359" s="195"/>
      <c r="S359" s="198"/>
    </row>
    <row r="360" spans="1:20" s="168" customFormat="1" ht="18.45" x14ac:dyDescent="0.5">
      <c r="A360" s="204" t="s">
        <v>221</v>
      </c>
      <c r="B360" s="205"/>
      <c r="C360" s="205"/>
      <c r="D360" s="205"/>
      <c r="E360" s="205"/>
      <c r="F360" s="205"/>
      <c r="G360" s="205"/>
      <c r="H360" s="205"/>
      <c r="I360" s="205"/>
      <c r="J360" s="205"/>
      <c r="K360" s="205"/>
      <c r="L360" s="205"/>
      <c r="M360" s="205"/>
      <c r="N360" s="205"/>
      <c r="O360" s="205"/>
      <c r="P360" s="205"/>
      <c r="Q360" s="205"/>
      <c r="R360" s="205"/>
      <c r="S360" s="206"/>
    </row>
    <row r="361" spans="1:20" s="47" customFormat="1" ht="18.45" x14ac:dyDescent="0.5">
      <c r="A361" s="208" t="s">
        <v>471</v>
      </c>
      <c r="B361" s="209"/>
      <c r="C361" s="209"/>
      <c r="D361" s="209"/>
      <c r="E361" s="209"/>
      <c r="F361" s="209"/>
      <c r="G361" s="209"/>
      <c r="H361" s="209"/>
      <c r="I361" s="209"/>
      <c r="J361" s="209"/>
      <c r="K361" s="209"/>
      <c r="L361" s="209"/>
      <c r="M361" s="209"/>
      <c r="N361" s="209"/>
      <c r="O361" s="209"/>
      <c r="P361" s="209"/>
      <c r="Q361" s="209"/>
      <c r="R361" s="209"/>
      <c r="S361" s="210"/>
    </row>
    <row r="362" spans="1:20" s="47" customFormat="1" x14ac:dyDescent="0.4">
      <c r="A362" s="200" t="s">
        <v>472</v>
      </c>
      <c r="B362" s="202">
        <v>90</v>
      </c>
      <c r="C362" s="201"/>
      <c r="D362" s="49">
        <f t="shared" ref="D362:D368" si="374">ROUNDUP(((B362-C362)*$D$4),2)</f>
        <v>0.9</v>
      </c>
      <c r="E362" s="49">
        <f t="shared" ref="E362:E368" si="375">(B362-C362)+D362</f>
        <v>90.9</v>
      </c>
      <c r="F362" s="49">
        <v>10.8</v>
      </c>
      <c r="G362" s="50">
        <f t="shared" ref="G362:G368" si="376">E362+$F$4</f>
        <v>101.7</v>
      </c>
      <c r="H362" s="43">
        <f t="shared" ref="H362:H368" si="377">G362*$H$4</f>
        <v>3.0510000000000002</v>
      </c>
      <c r="I362" s="43">
        <f t="shared" ref="I362:I367" si="378">G362+H362</f>
        <v>104.751</v>
      </c>
      <c r="J362" s="50"/>
      <c r="K362" s="51">
        <f t="shared" ref="K362:K367" si="379">I362-J362</f>
        <v>104.751</v>
      </c>
      <c r="L362" s="50"/>
      <c r="M362" s="50">
        <f t="shared" ref="M362:M368" si="380">ROUNDUP((K362*$M$4),2)</f>
        <v>1.05</v>
      </c>
      <c r="N362" s="50">
        <f t="shared" ref="N362:N368" si="381">(K362-L362)+M362</f>
        <v>105.801</v>
      </c>
      <c r="O362" s="100">
        <f t="shared" ref="O362:O368" si="382">(K362-L362+M362)*$O$4</f>
        <v>6.3480600000000003</v>
      </c>
      <c r="P362" s="49">
        <f t="shared" ref="P362:P368" si="383">N362+O362</f>
        <v>112.14906000000001</v>
      </c>
      <c r="Q362" s="125">
        <v>1.66</v>
      </c>
      <c r="R362" s="132">
        <f>P362-Q362</f>
        <v>110.48906000000001</v>
      </c>
      <c r="S362" s="203">
        <f t="shared" ref="S362:S368" si="384">R362/10</f>
        <v>11.048906000000001</v>
      </c>
      <c r="T362" s="47" t="s">
        <v>314</v>
      </c>
    </row>
    <row r="363" spans="1:20" s="47" customFormat="1" x14ac:dyDescent="0.4">
      <c r="A363" s="200" t="s">
        <v>473</v>
      </c>
      <c r="B363" s="202">
        <v>90</v>
      </c>
      <c r="C363" s="201"/>
      <c r="D363" s="49">
        <f t="shared" si="374"/>
        <v>0.9</v>
      </c>
      <c r="E363" s="49">
        <f t="shared" si="375"/>
        <v>90.9</v>
      </c>
      <c r="F363" s="49">
        <v>10.8</v>
      </c>
      <c r="G363" s="50">
        <f t="shared" si="376"/>
        <v>101.7</v>
      </c>
      <c r="H363" s="43">
        <f t="shared" si="377"/>
        <v>3.0510000000000002</v>
      </c>
      <c r="I363" s="43">
        <f t="shared" si="378"/>
        <v>104.751</v>
      </c>
      <c r="J363" s="50"/>
      <c r="K363" s="51">
        <f t="shared" si="379"/>
        <v>104.751</v>
      </c>
      <c r="L363" s="50"/>
      <c r="M363" s="50">
        <f t="shared" si="380"/>
        <v>1.05</v>
      </c>
      <c r="N363" s="50">
        <f t="shared" si="381"/>
        <v>105.801</v>
      </c>
      <c r="O363" s="100">
        <f t="shared" si="382"/>
        <v>6.3480600000000003</v>
      </c>
      <c r="P363" s="49">
        <f t="shared" si="383"/>
        <v>112.14906000000001</v>
      </c>
      <c r="Q363" s="125">
        <v>1.66</v>
      </c>
      <c r="R363" s="50">
        <f t="shared" ref="R363:R368" si="385">P363-Q363</f>
        <v>110.48906000000001</v>
      </c>
      <c r="S363" s="51">
        <f t="shared" si="384"/>
        <v>11.048906000000001</v>
      </c>
      <c r="T363" s="47" t="s">
        <v>314</v>
      </c>
    </row>
    <row r="364" spans="1:20" s="47" customFormat="1" x14ac:dyDescent="0.4">
      <c r="A364" s="200" t="s">
        <v>474</v>
      </c>
      <c r="B364" s="202">
        <v>90</v>
      </c>
      <c r="C364" s="201"/>
      <c r="D364" s="49">
        <f t="shared" si="374"/>
        <v>0.9</v>
      </c>
      <c r="E364" s="49">
        <f t="shared" si="375"/>
        <v>90.9</v>
      </c>
      <c r="F364" s="49">
        <v>10.8</v>
      </c>
      <c r="G364" s="50">
        <f t="shared" si="376"/>
        <v>101.7</v>
      </c>
      <c r="H364" s="43">
        <f t="shared" si="377"/>
        <v>3.0510000000000002</v>
      </c>
      <c r="I364" s="43">
        <f t="shared" si="378"/>
        <v>104.751</v>
      </c>
      <c r="J364" s="50"/>
      <c r="K364" s="51">
        <f t="shared" si="379"/>
        <v>104.751</v>
      </c>
      <c r="L364" s="50"/>
      <c r="M364" s="50">
        <f t="shared" si="380"/>
        <v>1.05</v>
      </c>
      <c r="N364" s="50">
        <f t="shared" si="381"/>
        <v>105.801</v>
      </c>
      <c r="O364" s="100">
        <f t="shared" si="382"/>
        <v>6.3480600000000003</v>
      </c>
      <c r="P364" s="49">
        <f t="shared" si="383"/>
        <v>112.14906000000001</v>
      </c>
      <c r="Q364" s="125">
        <v>1.66</v>
      </c>
      <c r="R364" s="50">
        <f t="shared" si="385"/>
        <v>110.48906000000001</v>
      </c>
      <c r="S364" s="51">
        <f t="shared" si="384"/>
        <v>11.048906000000001</v>
      </c>
      <c r="T364" s="47" t="s">
        <v>314</v>
      </c>
    </row>
    <row r="365" spans="1:20" s="47" customFormat="1" x14ac:dyDescent="0.4">
      <c r="A365" s="200" t="s">
        <v>475</v>
      </c>
      <c r="B365" s="202">
        <v>90</v>
      </c>
      <c r="C365" s="201"/>
      <c r="D365" s="49">
        <f t="shared" si="374"/>
        <v>0.9</v>
      </c>
      <c r="E365" s="49">
        <f t="shared" si="375"/>
        <v>90.9</v>
      </c>
      <c r="F365" s="49">
        <v>10.8</v>
      </c>
      <c r="G365" s="50">
        <f t="shared" si="376"/>
        <v>101.7</v>
      </c>
      <c r="H365" s="43">
        <f t="shared" si="377"/>
        <v>3.0510000000000002</v>
      </c>
      <c r="I365" s="43">
        <f t="shared" si="378"/>
        <v>104.751</v>
      </c>
      <c r="J365" s="50"/>
      <c r="K365" s="51">
        <f t="shared" si="379"/>
        <v>104.751</v>
      </c>
      <c r="L365" s="50"/>
      <c r="M365" s="50">
        <f t="shared" si="380"/>
        <v>1.05</v>
      </c>
      <c r="N365" s="50">
        <f t="shared" si="381"/>
        <v>105.801</v>
      </c>
      <c r="O365" s="100">
        <f t="shared" si="382"/>
        <v>6.3480600000000003</v>
      </c>
      <c r="P365" s="49">
        <f t="shared" si="383"/>
        <v>112.14906000000001</v>
      </c>
      <c r="Q365" s="125">
        <v>1.66</v>
      </c>
      <c r="R365" s="50">
        <f t="shared" si="385"/>
        <v>110.48906000000001</v>
      </c>
      <c r="S365" s="51">
        <f t="shared" si="384"/>
        <v>11.048906000000001</v>
      </c>
      <c r="T365" s="47" t="s">
        <v>314</v>
      </c>
    </row>
    <row r="366" spans="1:20" s="47" customFormat="1" x14ac:dyDescent="0.4">
      <c r="A366" s="200" t="s">
        <v>476</v>
      </c>
      <c r="B366" s="202">
        <v>90</v>
      </c>
      <c r="C366" s="201"/>
      <c r="D366" s="49">
        <f t="shared" si="374"/>
        <v>0.9</v>
      </c>
      <c r="E366" s="49">
        <f t="shared" si="375"/>
        <v>90.9</v>
      </c>
      <c r="F366" s="49">
        <v>10.8</v>
      </c>
      <c r="G366" s="50">
        <f t="shared" si="376"/>
        <v>101.7</v>
      </c>
      <c r="H366" s="43">
        <f t="shared" si="377"/>
        <v>3.0510000000000002</v>
      </c>
      <c r="I366" s="43">
        <f t="shared" si="378"/>
        <v>104.751</v>
      </c>
      <c r="J366" s="50"/>
      <c r="K366" s="51">
        <f t="shared" si="379"/>
        <v>104.751</v>
      </c>
      <c r="L366" s="50"/>
      <c r="M366" s="50">
        <f t="shared" si="380"/>
        <v>1.05</v>
      </c>
      <c r="N366" s="50">
        <f t="shared" si="381"/>
        <v>105.801</v>
      </c>
      <c r="O366" s="100">
        <f t="shared" si="382"/>
        <v>6.3480600000000003</v>
      </c>
      <c r="P366" s="49">
        <f t="shared" si="383"/>
        <v>112.14906000000001</v>
      </c>
      <c r="Q366" s="125">
        <v>1.66</v>
      </c>
      <c r="R366" s="50">
        <f t="shared" si="385"/>
        <v>110.48906000000001</v>
      </c>
      <c r="S366" s="51">
        <f t="shared" si="384"/>
        <v>11.048906000000001</v>
      </c>
      <c r="T366" s="47" t="s">
        <v>314</v>
      </c>
    </row>
    <row r="367" spans="1:20" s="47" customFormat="1" x14ac:dyDescent="0.4">
      <c r="A367" s="38" t="s">
        <v>477</v>
      </c>
      <c r="B367" s="202">
        <v>90</v>
      </c>
      <c r="C367" s="110"/>
      <c r="D367" s="49">
        <f t="shared" si="374"/>
        <v>0.9</v>
      </c>
      <c r="E367" s="49">
        <f t="shared" si="375"/>
        <v>90.9</v>
      </c>
      <c r="F367" s="49">
        <v>10.8</v>
      </c>
      <c r="G367" s="48">
        <f t="shared" si="376"/>
        <v>101.7</v>
      </c>
      <c r="H367" s="43">
        <f t="shared" si="377"/>
        <v>3.0510000000000002</v>
      </c>
      <c r="I367" s="43">
        <f t="shared" si="378"/>
        <v>104.751</v>
      </c>
      <c r="J367" s="50"/>
      <c r="K367" s="51">
        <f t="shared" si="379"/>
        <v>104.751</v>
      </c>
      <c r="L367" s="50"/>
      <c r="M367" s="50">
        <f t="shared" si="380"/>
        <v>1.05</v>
      </c>
      <c r="N367" s="50">
        <f t="shared" si="381"/>
        <v>105.801</v>
      </c>
      <c r="O367" s="100">
        <f t="shared" si="382"/>
        <v>6.3480600000000003</v>
      </c>
      <c r="P367" s="49">
        <f t="shared" si="383"/>
        <v>112.14906000000001</v>
      </c>
      <c r="Q367" s="125">
        <v>1.66</v>
      </c>
      <c r="R367" s="50">
        <f t="shared" si="385"/>
        <v>110.48906000000001</v>
      </c>
      <c r="S367" s="51">
        <f t="shared" si="384"/>
        <v>11.048906000000001</v>
      </c>
      <c r="T367" s="47" t="s">
        <v>314</v>
      </c>
    </row>
    <row r="368" spans="1:20" s="47" customFormat="1" x14ac:dyDescent="0.4">
      <c r="A368" s="38" t="s">
        <v>478</v>
      </c>
      <c r="B368" s="202">
        <v>90</v>
      </c>
      <c r="C368" s="110"/>
      <c r="D368" s="49">
        <f t="shared" si="374"/>
        <v>0.9</v>
      </c>
      <c r="E368" s="49">
        <f t="shared" si="375"/>
        <v>90.9</v>
      </c>
      <c r="F368" s="49">
        <v>10.8</v>
      </c>
      <c r="G368" s="48">
        <f t="shared" si="376"/>
        <v>101.7</v>
      </c>
      <c r="H368" s="43">
        <f t="shared" si="377"/>
        <v>3.0510000000000002</v>
      </c>
      <c r="I368" s="43">
        <f>G368+H368</f>
        <v>104.751</v>
      </c>
      <c r="J368" s="50"/>
      <c r="K368" s="51">
        <f>I368-J368</f>
        <v>104.751</v>
      </c>
      <c r="L368" s="50"/>
      <c r="M368" s="50">
        <f t="shared" si="380"/>
        <v>1.05</v>
      </c>
      <c r="N368" s="50">
        <f t="shared" si="381"/>
        <v>105.801</v>
      </c>
      <c r="O368" s="100">
        <f t="shared" si="382"/>
        <v>6.3480600000000003</v>
      </c>
      <c r="P368" s="49">
        <f t="shared" si="383"/>
        <v>112.14906000000001</v>
      </c>
      <c r="Q368" s="125">
        <v>1.66</v>
      </c>
      <c r="R368" s="50">
        <f t="shared" si="385"/>
        <v>110.48906000000001</v>
      </c>
      <c r="S368" s="51">
        <f t="shared" si="384"/>
        <v>11.048906000000001</v>
      </c>
      <c r="T368" s="47" t="s">
        <v>314</v>
      </c>
    </row>
    <row r="369" spans="1:21" s="47" customFormat="1" x14ac:dyDescent="0.4">
      <c r="A369" s="38"/>
      <c r="B369" s="31"/>
      <c r="C369" s="110"/>
      <c r="D369" s="49"/>
      <c r="E369" s="49"/>
      <c r="F369" s="49"/>
      <c r="G369" s="48"/>
      <c r="H369" s="43"/>
      <c r="I369" s="43"/>
      <c r="J369" s="50"/>
      <c r="K369" s="51"/>
      <c r="L369" s="50"/>
      <c r="M369" s="50"/>
      <c r="N369" s="50"/>
      <c r="O369" s="100"/>
      <c r="P369" s="49"/>
      <c r="Q369" s="125">
        <v>1.66</v>
      </c>
      <c r="R369" s="48"/>
      <c r="S369" s="51"/>
      <c r="T369" s="47" t="s">
        <v>314</v>
      </c>
    </row>
    <row r="370" spans="1:21" s="47" customFormat="1" x14ac:dyDescent="0.4">
      <c r="A370" s="63" t="s">
        <v>81</v>
      </c>
      <c r="B370" s="126">
        <v>94.8</v>
      </c>
      <c r="C370" s="110"/>
      <c r="D370" s="49">
        <f t="shared" ref="D370:D374" si="386">ROUNDUP(((B370-C370)*$D$4),2)</f>
        <v>0.95</v>
      </c>
      <c r="E370" s="49">
        <f t="shared" ref="E370:E374" si="387">(B370-C370)+D370</f>
        <v>95.75</v>
      </c>
      <c r="F370" s="49">
        <v>10.8</v>
      </c>
      <c r="G370" s="48">
        <f t="shared" ref="G370:G374" si="388">E370+$F$4</f>
        <v>106.55</v>
      </c>
      <c r="H370" s="43">
        <f t="shared" ref="H370:H374" si="389">G370*$H$4</f>
        <v>3.1964999999999999</v>
      </c>
      <c r="I370" s="43">
        <f>G370+H370</f>
        <v>109.7465</v>
      </c>
      <c r="J370" s="50"/>
      <c r="K370" s="51">
        <f>I370-J370</f>
        <v>109.7465</v>
      </c>
      <c r="L370" s="50"/>
      <c r="M370" s="50">
        <f t="shared" ref="M370:M374" si="390">ROUNDUP((K370*$M$4),2)</f>
        <v>1.1000000000000001</v>
      </c>
      <c r="N370" s="50">
        <f t="shared" ref="N370:N374" si="391">(K370-L370)+M370</f>
        <v>110.84649999999999</v>
      </c>
      <c r="O370" s="100">
        <f t="shared" ref="O370:O374" si="392">(K370-L370+M370)*$O$4</f>
        <v>6.6507899999999989</v>
      </c>
      <c r="P370" s="49">
        <f t="shared" ref="P370:P374" si="393">N370+O370</f>
        <v>117.49728999999999</v>
      </c>
      <c r="Q370" s="125">
        <v>1.66</v>
      </c>
      <c r="R370" s="48">
        <f t="shared" ref="R370:R374" si="394">P370-Q370</f>
        <v>115.83729</v>
      </c>
      <c r="S370" s="51">
        <f t="shared" ref="S370:S374" si="395">R370/10</f>
        <v>11.583729</v>
      </c>
    </row>
    <row r="371" spans="1:21" s="47" customFormat="1" x14ac:dyDescent="0.4">
      <c r="A371" s="38" t="s">
        <v>64</v>
      </c>
      <c r="B371" s="126">
        <v>94.8</v>
      </c>
      <c r="C371" s="111"/>
      <c r="D371" s="49">
        <f t="shared" si="386"/>
        <v>0.95</v>
      </c>
      <c r="E371" s="49">
        <f t="shared" si="387"/>
        <v>95.75</v>
      </c>
      <c r="F371" s="49">
        <v>10.8</v>
      </c>
      <c r="G371" s="48">
        <f t="shared" si="388"/>
        <v>106.55</v>
      </c>
      <c r="H371" s="43">
        <f t="shared" si="389"/>
        <v>3.1964999999999999</v>
      </c>
      <c r="I371" s="43">
        <f t="shared" ref="I371:I374" si="396">G371+H371</f>
        <v>109.7465</v>
      </c>
      <c r="J371" s="50"/>
      <c r="K371" s="51">
        <f t="shared" ref="K371:K374" si="397">I371-J371</f>
        <v>109.7465</v>
      </c>
      <c r="L371" s="50"/>
      <c r="M371" s="50">
        <f t="shared" si="390"/>
        <v>1.1000000000000001</v>
      </c>
      <c r="N371" s="50">
        <f t="shared" si="391"/>
        <v>110.84649999999999</v>
      </c>
      <c r="O371" s="100">
        <f t="shared" si="392"/>
        <v>6.6507899999999989</v>
      </c>
      <c r="P371" s="49">
        <f t="shared" si="393"/>
        <v>117.49728999999999</v>
      </c>
      <c r="Q371" s="125">
        <v>1.66</v>
      </c>
      <c r="R371" s="48">
        <f t="shared" si="394"/>
        <v>115.83729</v>
      </c>
      <c r="S371" s="51">
        <f t="shared" si="395"/>
        <v>11.583729</v>
      </c>
      <c r="T371" s="47" t="s">
        <v>314</v>
      </c>
    </row>
    <row r="372" spans="1:21" s="47" customFormat="1" x14ac:dyDescent="0.4">
      <c r="A372" s="38" t="s">
        <v>65</v>
      </c>
      <c r="B372" s="126">
        <v>94.8</v>
      </c>
      <c r="C372" s="111"/>
      <c r="D372" s="49">
        <f t="shared" si="386"/>
        <v>0.95</v>
      </c>
      <c r="E372" s="49">
        <f t="shared" si="387"/>
        <v>95.75</v>
      </c>
      <c r="F372" s="49">
        <v>10.8</v>
      </c>
      <c r="G372" s="48">
        <f t="shared" si="388"/>
        <v>106.55</v>
      </c>
      <c r="H372" s="43">
        <f t="shared" si="389"/>
        <v>3.1964999999999999</v>
      </c>
      <c r="I372" s="43">
        <f t="shared" si="396"/>
        <v>109.7465</v>
      </c>
      <c r="J372" s="50"/>
      <c r="K372" s="51">
        <f t="shared" si="397"/>
        <v>109.7465</v>
      </c>
      <c r="L372" s="50"/>
      <c r="M372" s="50">
        <f t="shared" si="390"/>
        <v>1.1000000000000001</v>
      </c>
      <c r="N372" s="50">
        <f t="shared" si="391"/>
        <v>110.84649999999999</v>
      </c>
      <c r="O372" s="100">
        <f t="shared" si="392"/>
        <v>6.6507899999999989</v>
      </c>
      <c r="P372" s="49">
        <f t="shared" si="393"/>
        <v>117.49728999999999</v>
      </c>
      <c r="Q372" s="125">
        <v>1.66</v>
      </c>
      <c r="R372" s="48">
        <f t="shared" si="394"/>
        <v>115.83729</v>
      </c>
      <c r="S372" s="51">
        <f t="shared" si="395"/>
        <v>11.583729</v>
      </c>
      <c r="T372" s="47" t="s">
        <v>314</v>
      </c>
    </row>
    <row r="373" spans="1:21" s="47" customFormat="1" x14ac:dyDescent="0.4">
      <c r="A373" s="38" t="s">
        <v>66</v>
      </c>
      <c r="B373" s="126">
        <v>94.8</v>
      </c>
      <c r="C373" s="111"/>
      <c r="D373" s="49">
        <f t="shared" si="386"/>
        <v>0.95</v>
      </c>
      <c r="E373" s="49">
        <f t="shared" si="387"/>
        <v>95.75</v>
      </c>
      <c r="F373" s="49">
        <v>10.8</v>
      </c>
      <c r="G373" s="48">
        <f t="shared" si="388"/>
        <v>106.55</v>
      </c>
      <c r="H373" s="43">
        <f t="shared" si="389"/>
        <v>3.1964999999999999</v>
      </c>
      <c r="I373" s="43">
        <f t="shared" si="396"/>
        <v>109.7465</v>
      </c>
      <c r="J373" s="50"/>
      <c r="K373" s="51">
        <f t="shared" si="397"/>
        <v>109.7465</v>
      </c>
      <c r="L373" s="50"/>
      <c r="M373" s="50">
        <f t="shared" si="390"/>
        <v>1.1000000000000001</v>
      </c>
      <c r="N373" s="50">
        <f t="shared" si="391"/>
        <v>110.84649999999999</v>
      </c>
      <c r="O373" s="100">
        <f t="shared" si="392"/>
        <v>6.6507899999999989</v>
      </c>
      <c r="P373" s="49">
        <f t="shared" si="393"/>
        <v>117.49728999999999</v>
      </c>
      <c r="Q373" s="125">
        <v>1.66</v>
      </c>
      <c r="R373" s="48">
        <f t="shared" si="394"/>
        <v>115.83729</v>
      </c>
      <c r="S373" s="51">
        <f t="shared" si="395"/>
        <v>11.583729</v>
      </c>
      <c r="T373" s="47" t="s">
        <v>314</v>
      </c>
    </row>
    <row r="374" spans="1:21" s="47" customFormat="1" x14ac:dyDescent="0.4">
      <c r="A374" s="38" t="s">
        <v>67</v>
      </c>
      <c r="B374" s="126">
        <v>94.8</v>
      </c>
      <c r="C374" s="111"/>
      <c r="D374" s="49">
        <f t="shared" si="386"/>
        <v>0.95</v>
      </c>
      <c r="E374" s="49">
        <f t="shared" si="387"/>
        <v>95.75</v>
      </c>
      <c r="F374" s="49">
        <v>10.8</v>
      </c>
      <c r="G374" s="48">
        <f t="shared" si="388"/>
        <v>106.55</v>
      </c>
      <c r="H374" s="43">
        <f t="shared" si="389"/>
        <v>3.1964999999999999</v>
      </c>
      <c r="I374" s="43">
        <f t="shared" si="396"/>
        <v>109.7465</v>
      </c>
      <c r="J374" s="50"/>
      <c r="K374" s="51">
        <f t="shared" si="397"/>
        <v>109.7465</v>
      </c>
      <c r="L374" s="50"/>
      <c r="M374" s="50">
        <f t="shared" si="390"/>
        <v>1.1000000000000001</v>
      </c>
      <c r="N374" s="50">
        <f t="shared" si="391"/>
        <v>110.84649999999999</v>
      </c>
      <c r="O374" s="100">
        <f t="shared" si="392"/>
        <v>6.6507899999999989</v>
      </c>
      <c r="P374" s="49">
        <f t="shared" si="393"/>
        <v>117.49728999999999</v>
      </c>
      <c r="Q374" s="125">
        <v>1.66</v>
      </c>
      <c r="R374" s="48">
        <f t="shared" si="394"/>
        <v>115.83729</v>
      </c>
      <c r="S374" s="51">
        <f t="shared" si="395"/>
        <v>11.583729</v>
      </c>
      <c r="T374" s="47" t="s">
        <v>314</v>
      </c>
    </row>
    <row r="375" spans="1:21" s="47" customFormat="1" x14ac:dyDescent="0.4">
      <c r="A375" s="38"/>
      <c r="B375" s="34"/>
      <c r="C375" s="111"/>
      <c r="D375" s="49"/>
      <c r="E375" s="49"/>
      <c r="F375" s="49"/>
      <c r="G375" s="48"/>
      <c r="H375" s="43"/>
      <c r="I375" s="43"/>
      <c r="J375" s="50"/>
      <c r="K375" s="51"/>
      <c r="L375" s="50"/>
      <c r="M375" s="50"/>
      <c r="N375" s="50"/>
      <c r="O375" s="100"/>
      <c r="P375" s="49"/>
      <c r="Q375" s="125"/>
      <c r="R375" s="48"/>
      <c r="S375" s="51"/>
      <c r="T375" s="47" t="s">
        <v>314</v>
      </c>
    </row>
    <row r="376" spans="1:21" s="47" customFormat="1" x14ac:dyDescent="0.4">
      <c r="A376" s="65"/>
      <c r="B376" s="133"/>
      <c r="C376" s="113"/>
      <c r="D376" s="80"/>
      <c r="E376" s="80"/>
      <c r="F376" s="80"/>
      <c r="G376" s="80"/>
      <c r="H376" s="80"/>
      <c r="I376" s="80"/>
      <c r="J376" s="80"/>
      <c r="K376" s="80"/>
      <c r="L376" s="80"/>
      <c r="M376" s="80"/>
      <c r="N376" s="80"/>
      <c r="O376" s="81"/>
      <c r="P376" s="80"/>
      <c r="Q376" s="23"/>
      <c r="R376" s="80"/>
      <c r="S376" s="80"/>
      <c r="T376" s="47" t="s">
        <v>314</v>
      </c>
      <c r="U376"/>
    </row>
    <row r="377" spans="1:21" s="47" customFormat="1" ht="18.45" x14ac:dyDescent="0.5">
      <c r="A377" s="207" t="s">
        <v>188</v>
      </c>
      <c r="B377" s="207"/>
      <c r="C377" s="207"/>
      <c r="D377" s="207"/>
      <c r="E377" s="207"/>
      <c r="F377" s="207"/>
      <c r="G377" s="207"/>
      <c r="H377" s="207"/>
      <c r="I377" s="207"/>
      <c r="J377" s="207"/>
      <c r="K377" s="207"/>
      <c r="L377" s="207"/>
      <c r="M377" s="207"/>
      <c r="N377" s="207"/>
      <c r="O377" s="207"/>
      <c r="P377" s="207"/>
      <c r="Q377" s="207"/>
      <c r="R377" s="207"/>
      <c r="S377" s="207"/>
      <c r="T377"/>
    </row>
    <row r="378" spans="1:21" s="47" customFormat="1" x14ac:dyDescent="0.4">
      <c r="A378" s="28" t="s">
        <v>11</v>
      </c>
      <c r="B378" s="124">
        <v>82.44</v>
      </c>
      <c r="C378" s="110"/>
      <c r="D378" s="49">
        <f>ROUNDUP(((B378-C378)*$D$4),2)</f>
        <v>0.83</v>
      </c>
      <c r="E378" s="49">
        <f>(B378-C378)+D378</f>
        <v>83.27</v>
      </c>
      <c r="F378" s="49">
        <v>10.8</v>
      </c>
      <c r="G378" s="48">
        <f>E378+$F$4</f>
        <v>94.07</v>
      </c>
      <c r="H378" s="43">
        <f t="shared" ref="H378:H383" si="398">G378*$H$4</f>
        <v>2.8220999999999998</v>
      </c>
      <c r="I378" s="43">
        <f t="shared" ref="I378:I383" si="399">G378+H378</f>
        <v>96.892099999999999</v>
      </c>
      <c r="J378" s="50"/>
      <c r="K378" s="51">
        <f t="shared" ref="K378:K383" si="400">I378-J378</f>
        <v>96.892099999999999</v>
      </c>
      <c r="L378" s="50"/>
      <c r="M378" s="50">
        <f t="shared" ref="M378:M383" si="401">ROUNDUP((K378*$M$4),2)</f>
        <v>0.97</v>
      </c>
      <c r="N378" s="50">
        <f t="shared" ref="N378:N383" si="402">(K378-L378)+M378</f>
        <v>97.862099999999998</v>
      </c>
      <c r="O378" s="100">
        <f t="shared" ref="O378:O383" si="403">(K378-L378+M378)*$O$4</f>
        <v>5.8717259999999998</v>
      </c>
      <c r="P378" s="49">
        <f t="shared" ref="P378:P382" si="404">N378+O378</f>
        <v>103.73382599999999</v>
      </c>
      <c r="Q378" s="123">
        <v>31</v>
      </c>
      <c r="R378" s="48">
        <f t="shared" ref="R378:R382" si="405">P378-Q378</f>
        <v>72.733825999999993</v>
      </c>
      <c r="S378" s="51">
        <f t="shared" ref="S378:S382" si="406">R378/10</f>
        <v>7.2733825999999997</v>
      </c>
    </row>
    <row r="379" spans="1:21" s="47" customFormat="1" x14ac:dyDescent="0.4">
      <c r="A379" s="28" t="s">
        <v>461</v>
      </c>
      <c r="B379" s="124">
        <v>50.54</v>
      </c>
      <c r="C379" s="110"/>
      <c r="D379" s="49">
        <f>ROUNDUP(((B379-C379)*$D$4),2)</f>
        <v>0.51</v>
      </c>
      <c r="E379" s="49">
        <f>(B379-C379)+D379</f>
        <v>51.05</v>
      </c>
      <c r="F379" s="49">
        <v>10.8</v>
      </c>
      <c r="G379" s="48">
        <f>E379+$F$4</f>
        <v>61.849999999999994</v>
      </c>
      <c r="H379" s="43">
        <f t="shared" si="398"/>
        <v>1.8554999999999997</v>
      </c>
      <c r="I379" s="43">
        <f t="shared" si="399"/>
        <v>63.705499999999994</v>
      </c>
      <c r="J379" s="50"/>
      <c r="K379" s="51">
        <f t="shared" si="400"/>
        <v>63.705499999999994</v>
      </c>
      <c r="L379" s="50"/>
      <c r="M379" s="50">
        <f t="shared" si="401"/>
        <v>0.64</v>
      </c>
      <c r="N379" s="50">
        <f t="shared" si="402"/>
        <v>64.345499999999987</v>
      </c>
      <c r="O379" s="100">
        <f t="shared" si="403"/>
        <v>3.8607299999999989</v>
      </c>
      <c r="P379" s="49">
        <f t="shared" si="404"/>
        <v>68.206229999999991</v>
      </c>
      <c r="Q379" s="123">
        <v>41.7</v>
      </c>
      <c r="R379" s="48">
        <v>26.5</v>
      </c>
      <c r="S379" s="51">
        <v>2.65</v>
      </c>
      <c r="T379" s="47" t="s">
        <v>314</v>
      </c>
    </row>
    <row r="380" spans="1:21" s="47" customFormat="1" x14ac:dyDescent="0.4">
      <c r="A380" s="28"/>
      <c r="B380" s="124"/>
      <c r="C380" s="110"/>
      <c r="D380" s="49"/>
      <c r="E380" s="49"/>
      <c r="F380" s="49"/>
      <c r="G380" s="48"/>
      <c r="H380" s="43"/>
      <c r="I380" s="43"/>
      <c r="J380" s="50"/>
      <c r="K380" s="51"/>
      <c r="L380" s="50"/>
      <c r="M380" s="50"/>
      <c r="N380" s="50"/>
      <c r="O380" s="100"/>
      <c r="P380" s="49"/>
      <c r="Q380" s="123"/>
      <c r="R380" s="48"/>
      <c r="S380" s="51"/>
    </row>
    <row r="381" spans="1:21" ht="13.95" customHeight="1" x14ac:dyDescent="0.4">
      <c r="A381" s="38" t="s">
        <v>10</v>
      </c>
      <c r="B381" s="124">
        <v>83.14</v>
      </c>
      <c r="C381" s="110"/>
      <c r="D381" s="49">
        <f>ROUNDUP(((B381-C381)*$D$4),2)</f>
        <v>0.84</v>
      </c>
      <c r="E381" s="49">
        <f>(B381-C381)+D381</f>
        <v>83.98</v>
      </c>
      <c r="F381" s="49">
        <v>10.8</v>
      </c>
      <c r="G381" s="48">
        <f>E381+$F$4</f>
        <v>94.78</v>
      </c>
      <c r="H381" s="43">
        <f t="shared" si="398"/>
        <v>2.8433999999999999</v>
      </c>
      <c r="I381" s="43">
        <f t="shared" si="399"/>
        <v>97.623400000000004</v>
      </c>
      <c r="J381" s="50"/>
      <c r="K381" s="51">
        <f t="shared" si="400"/>
        <v>97.623400000000004</v>
      </c>
      <c r="L381" s="50"/>
      <c r="M381" s="50">
        <f t="shared" si="401"/>
        <v>0.98</v>
      </c>
      <c r="N381" s="50">
        <f t="shared" si="402"/>
        <v>98.603400000000008</v>
      </c>
      <c r="O381" s="100">
        <f t="shared" si="403"/>
        <v>5.9162040000000005</v>
      </c>
      <c r="P381" s="49">
        <f t="shared" si="404"/>
        <v>104.51960400000002</v>
      </c>
      <c r="Q381" s="123">
        <v>48</v>
      </c>
      <c r="R381" s="48">
        <f t="shared" si="405"/>
        <v>56.519604000000015</v>
      </c>
      <c r="S381" s="51">
        <v>5.62</v>
      </c>
      <c r="T381" s="47"/>
      <c r="U381" s="47"/>
    </row>
    <row r="382" spans="1:21" s="47" customFormat="1" ht="15" customHeight="1" x14ac:dyDescent="0.4">
      <c r="A382" s="102" t="s">
        <v>352</v>
      </c>
      <c r="B382" s="124">
        <v>83.14</v>
      </c>
      <c r="C382" s="110"/>
      <c r="D382" s="49">
        <f>ROUNDUP(((B382-C382)*$D$4),2)</f>
        <v>0.84</v>
      </c>
      <c r="E382" s="49">
        <f>(B382-C382)+D382</f>
        <v>83.98</v>
      </c>
      <c r="F382" s="49">
        <v>10.8</v>
      </c>
      <c r="G382" s="48">
        <f>E382+$F$4</f>
        <v>94.78</v>
      </c>
      <c r="H382" s="43">
        <f t="shared" si="398"/>
        <v>2.8433999999999999</v>
      </c>
      <c r="I382" s="43">
        <f t="shared" si="399"/>
        <v>97.623400000000004</v>
      </c>
      <c r="J382" s="50"/>
      <c r="K382" s="51">
        <f t="shared" si="400"/>
        <v>97.623400000000004</v>
      </c>
      <c r="L382" s="50"/>
      <c r="M382" s="50">
        <f t="shared" si="401"/>
        <v>0.98</v>
      </c>
      <c r="N382" s="50">
        <f t="shared" si="402"/>
        <v>98.603400000000008</v>
      </c>
      <c r="O382" s="100">
        <f t="shared" si="403"/>
        <v>5.9162040000000005</v>
      </c>
      <c r="P382" s="49">
        <f t="shared" si="404"/>
        <v>104.51960400000002</v>
      </c>
      <c r="Q382" s="123">
        <v>63.6</v>
      </c>
      <c r="R382" s="48">
        <f t="shared" si="405"/>
        <v>40.919604000000014</v>
      </c>
      <c r="S382" s="51">
        <f t="shared" si="406"/>
        <v>4.0919604000000014</v>
      </c>
      <c r="T382" s="47" t="s">
        <v>314</v>
      </c>
    </row>
    <row r="383" spans="1:21" s="47" customFormat="1" ht="15" customHeight="1" x14ac:dyDescent="0.4">
      <c r="A383" s="38" t="s">
        <v>460</v>
      </c>
      <c r="B383" s="124">
        <v>51.24</v>
      </c>
      <c r="C383" s="110"/>
      <c r="D383" s="49">
        <f>ROUNDUP(((B383-C383)*$D$4),2)</f>
        <v>0.52</v>
      </c>
      <c r="E383" s="49">
        <f>(B383-C383)+D383</f>
        <v>51.760000000000005</v>
      </c>
      <c r="F383" s="49">
        <v>10.8</v>
      </c>
      <c r="G383" s="48">
        <f>E383+$F$4</f>
        <v>62.56</v>
      </c>
      <c r="H383" s="43">
        <f t="shared" si="398"/>
        <v>1.8768</v>
      </c>
      <c r="I383" s="43">
        <f t="shared" si="399"/>
        <v>64.436800000000005</v>
      </c>
      <c r="J383" s="50"/>
      <c r="K383" s="51">
        <f t="shared" si="400"/>
        <v>64.436800000000005</v>
      </c>
      <c r="L383" s="50"/>
      <c r="M383" s="50">
        <f t="shared" si="401"/>
        <v>0.65</v>
      </c>
      <c r="N383" s="50">
        <f t="shared" si="402"/>
        <v>65.086800000000011</v>
      </c>
      <c r="O383" s="100">
        <f t="shared" si="403"/>
        <v>3.9052080000000005</v>
      </c>
      <c r="P383" s="49">
        <v>69</v>
      </c>
      <c r="Q383" s="123">
        <v>49.9</v>
      </c>
      <c r="R383" s="48">
        <v>19.100000000000001</v>
      </c>
      <c r="S383" s="51">
        <v>1.91</v>
      </c>
    </row>
    <row r="384" spans="1:21" s="47" customFormat="1" ht="15" customHeight="1" x14ac:dyDescent="0.4">
      <c r="A384" s="38"/>
      <c r="B384" s="124"/>
      <c r="C384" s="110"/>
      <c r="D384" s="49"/>
      <c r="E384" s="49"/>
      <c r="F384" s="49"/>
      <c r="G384" s="48"/>
      <c r="H384" s="43"/>
      <c r="I384" s="43"/>
      <c r="J384" s="50"/>
      <c r="K384" s="51"/>
      <c r="L384" s="50"/>
      <c r="M384" s="50"/>
      <c r="N384" s="50"/>
      <c r="O384" s="100"/>
      <c r="P384" s="49"/>
      <c r="Q384" s="123"/>
      <c r="R384" s="48"/>
      <c r="S384" s="51"/>
    </row>
    <row r="385" spans="1:21" s="47" customFormat="1" x14ac:dyDescent="0.4">
      <c r="A385" s="24" t="s">
        <v>13</v>
      </c>
      <c r="B385" s="146">
        <v>86.55</v>
      </c>
      <c r="C385" s="110"/>
      <c r="D385" s="49">
        <f>ROUNDUP(((B385-C385)*$D$4),2)</f>
        <v>0.87</v>
      </c>
      <c r="E385" s="49">
        <f>(B385-C385)+D385</f>
        <v>87.42</v>
      </c>
      <c r="F385" s="49">
        <v>10.8</v>
      </c>
      <c r="G385" s="48">
        <f>E385+$F$4</f>
        <v>98.22</v>
      </c>
      <c r="H385" s="43">
        <f t="shared" ref="H385:H395" si="407">G385*$H$4</f>
        <v>2.9465999999999997</v>
      </c>
      <c r="I385" s="43">
        <f t="shared" ref="I385:I395" si="408">G385+H385</f>
        <v>101.1666</v>
      </c>
      <c r="J385" s="40"/>
      <c r="K385" s="51">
        <f t="shared" ref="K385:K395" si="409">I385-J385</f>
        <v>101.1666</v>
      </c>
      <c r="L385" s="50"/>
      <c r="M385" s="50">
        <f t="shared" ref="M385:M395" si="410">ROUNDUP((K385*$M$4),2)</f>
        <v>1.02</v>
      </c>
      <c r="N385" s="50">
        <f t="shared" ref="N385:N395" si="411">(K385-L385)+M385</f>
        <v>102.1866</v>
      </c>
      <c r="O385" s="100">
        <f t="shared" ref="O385:O395" si="412">(K385-L385+M385)*$O$4</f>
        <v>6.1311960000000001</v>
      </c>
      <c r="P385" s="49">
        <f t="shared" ref="P385:P395" si="413">N385+O385</f>
        <v>108.317796</v>
      </c>
      <c r="Q385" s="123">
        <v>0</v>
      </c>
      <c r="R385" s="48">
        <f t="shared" ref="R385:R395" si="414">P385-Q385</f>
        <v>108.317796</v>
      </c>
      <c r="S385" s="51">
        <f t="shared" ref="S385:S395" si="415">R385/10</f>
        <v>10.831779600000001</v>
      </c>
    </row>
    <row r="386" spans="1:21" s="47" customFormat="1" x14ac:dyDescent="0.4">
      <c r="A386" s="24"/>
      <c r="B386" s="31"/>
      <c r="C386" s="110"/>
      <c r="D386" s="49"/>
      <c r="E386" s="49"/>
      <c r="F386" s="49"/>
      <c r="G386" s="48"/>
      <c r="H386" s="43"/>
      <c r="I386" s="43"/>
      <c r="J386" s="40"/>
      <c r="K386" s="51"/>
      <c r="L386" s="50"/>
      <c r="M386" s="50"/>
      <c r="N386" s="50"/>
      <c r="O386" s="100"/>
      <c r="P386" s="49"/>
      <c r="Q386" s="87"/>
      <c r="R386" s="48"/>
      <c r="S386" s="51"/>
      <c r="T386" s="47" t="s">
        <v>314</v>
      </c>
    </row>
    <row r="387" spans="1:21" s="47" customFormat="1" x14ac:dyDescent="0.4">
      <c r="A387" s="38" t="s">
        <v>12</v>
      </c>
      <c r="B387" s="124">
        <v>62.89</v>
      </c>
      <c r="C387" s="111"/>
      <c r="D387" s="49">
        <f>ROUNDUP(((B387-C387)*$D$4),2)</f>
        <v>0.63</v>
      </c>
      <c r="E387" s="49">
        <f>(B387-C387)+D387</f>
        <v>63.52</v>
      </c>
      <c r="F387" s="49">
        <v>10.8</v>
      </c>
      <c r="G387" s="48">
        <f>E387+$F$4</f>
        <v>74.320000000000007</v>
      </c>
      <c r="H387" s="43">
        <f t="shared" si="407"/>
        <v>2.2296</v>
      </c>
      <c r="I387" s="43">
        <f t="shared" si="408"/>
        <v>76.549600000000012</v>
      </c>
      <c r="J387" s="50"/>
      <c r="K387" s="51">
        <f t="shared" si="409"/>
        <v>76.549600000000012</v>
      </c>
      <c r="L387" s="50"/>
      <c r="M387" s="50">
        <f t="shared" si="410"/>
        <v>0.77</v>
      </c>
      <c r="N387" s="50">
        <f t="shared" si="411"/>
        <v>77.319600000000008</v>
      </c>
      <c r="O387" s="100">
        <f t="shared" si="412"/>
        <v>4.639176</v>
      </c>
      <c r="P387" s="49">
        <f t="shared" si="413"/>
        <v>81.958776000000015</v>
      </c>
      <c r="Q387" s="123">
        <v>9.5</v>
      </c>
      <c r="R387" s="48">
        <f t="shared" si="414"/>
        <v>72.458776000000015</v>
      </c>
      <c r="S387" s="51">
        <v>7.24</v>
      </c>
    </row>
    <row r="388" spans="1:21" s="47" customFormat="1" x14ac:dyDescent="0.4">
      <c r="A388" s="38"/>
      <c r="B388" s="34"/>
      <c r="C388" s="111"/>
      <c r="D388" s="49"/>
      <c r="E388" s="49"/>
      <c r="F388" s="49"/>
      <c r="G388" s="48"/>
      <c r="H388" s="43"/>
      <c r="I388" s="43"/>
      <c r="J388" s="50"/>
      <c r="K388" s="51"/>
      <c r="L388" s="50"/>
      <c r="M388" s="50"/>
      <c r="N388" s="50"/>
      <c r="O388" s="100"/>
      <c r="P388" s="49"/>
      <c r="Q388" s="87"/>
      <c r="R388" s="48"/>
      <c r="S388" s="51"/>
      <c r="T388" s="47" t="s">
        <v>314</v>
      </c>
    </row>
    <row r="389" spans="1:21" s="47" customFormat="1" x14ac:dyDescent="0.4">
      <c r="A389" s="52" t="s">
        <v>16</v>
      </c>
      <c r="B389" s="124">
        <v>80.239999999999995</v>
      </c>
      <c r="C389" s="110"/>
      <c r="D389" s="49">
        <f>ROUNDUP(((B389-C389)*$D$4),2)</f>
        <v>0.81</v>
      </c>
      <c r="E389" s="49">
        <f>(B389-C389)+D389</f>
        <v>81.05</v>
      </c>
      <c r="F389" s="49">
        <v>10.8</v>
      </c>
      <c r="G389" s="48">
        <f>E389+$F$4</f>
        <v>91.85</v>
      </c>
      <c r="H389" s="43">
        <f t="shared" ref="H389" si="416">G389*$H$4</f>
        <v>2.7554999999999996</v>
      </c>
      <c r="I389" s="43">
        <f t="shared" ref="I389" si="417">G389+H389</f>
        <v>94.605499999999992</v>
      </c>
      <c r="J389" s="40"/>
      <c r="K389" s="51">
        <f t="shared" ref="K389" si="418">I389-J389</f>
        <v>94.605499999999992</v>
      </c>
      <c r="L389" s="50"/>
      <c r="M389" s="50">
        <f t="shared" ref="M389" si="419">ROUNDUP((K389*$M$4),2)</f>
        <v>0.95</v>
      </c>
      <c r="N389" s="50">
        <f t="shared" ref="N389" si="420">(K389-L389)+M389</f>
        <v>95.555499999999995</v>
      </c>
      <c r="O389" s="100">
        <f t="shared" ref="O389" si="421">(K389-L389+M389)*$O$4</f>
        <v>5.7333299999999996</v>
      </c>
      <c r="P389" s="49">
        <f t="shared" ref="P389" si="422">N389+O389</f>
        <v>101.28882999999999</v>
      </c>
      <c r="Q389" s="123">
        <v>0</v>
      </c>
      <c r="R389" s="48">
        <f t="shared" ref="R389" si="423">P389-Q389</f>
        <v>101.28882999999999</v>
      </c>
      <c r="S389" s="51">
        <f t="shared" ref="S389" si="424">R389/10</f>
        <v>10.128882999999998</v>
      </c>
    </row>
    <row r="390" spans="1:21" s="47" customFormat="1" x14ac:dyDescent="0.4">
      <c r="A390" s="52"/>
      <c r="B390" s="34"/>
      <c r="C390" s="110"/>
      <c r="D390" s="49"/>
      <c r="E390" s="49"/>
      <c r="F390" s="49"/>
      <c r="G390" s="48"/>
      <c r="H390" s="43"/>
      <c r="I390" s="43"/>
      <c r="J390" s="40"/>
      <c r="K390" s="51"/>
      <c r="L390" s="50"/>
      <c r="M390" s="50"/>
      <c r="N390" s="50"/>
      <c r="O390" s="100"/>
      <c r="P390" s="49"/>
      <c r="Q390" s="87"/>
      <c r="R390" s="48"/>
      <c r="S390" s="51"/>
      <c r="T390" s="47" t="s">
        <v>314</v>
      </c>
    </row>
    <row r="391" spans="1:21" s="47" customFormat="1" x14ac:dyDescent="0.4">
      <c r="A391" s="52" t="s">
        <v>26</v>
      </c>
      <c r="B391" s="146">
        <v>80.239999999999995</v>
      </c>
      <c r="C391" s="110"/>
      <c r="D391" s="49">
        <f>ROUNDUP(((B391-C391)*$D$4),2)</f>
        <v>0.81</v>
      </c>
      <c r="E391" s="49">
        <f>(B391-C391)+D391</f>
        <v>81.05</v>
      </c>
      <c r="F391" s="49">
        <v>10.8</v>
      </c>
      <c r="G391" s="48">
        <f>E391+$F$4</f>
        <v>91.85</v>
      </c>
      <c r="H391" s="43">
        <f t="shared" si="407"/>
        <v>2.7554999999999996</v>
      </c>
      <c r="I391" s="43">
        <f t="shared" si="408"/>
        <v>94.605499999999992</v>
      </c>
      <c r="J391" s="40"/>
      <c r="K391" s="51">
        <f t="shared" si="409"/>
        <v>94.605499999999992</v>
      </c>
      <c r="L391" s="50"/>
      <c r="M391" s="50">
        <f t="shared" si="410"/>
        <v>0.95</v>
      </c>
      <c r="N391" s="50">
        <f t="shared" si="411"/>
        <v>95.555499999999995</v>
      </c>
      <c r="O391" s="100">
        <f t="shared" si="412"/>
        <v>5.7333299999999996</v>
      </c>
      <c r="P391" s="49">
        <f t="shared" si="413"/>
        <v>101.28882999999999</v>
      </c>
      <c r="Q391" s="123">
        <v>0</v>
      </c>
      <c r="R391" s="48">
        <f t="shared" si="414"/>
        <v>101.28882999999999</v>
      </c>
      <c r="S391" s="51">
        <f t="shared" si="415"/>
        <v>10.128882999999998</v>
      </c>
    </row>
    <row r="392" spans="1:21" s="47" customFormat="1" x14ac:dyDescent="0.4">
      <c r="A392" s="85"/>
      <c r="B392" s="134"/>
      <c r="C392" s="114"/>
      <c r="D392" s="60"/>
      <c r="E392" s="60"/>
      <c r="F392" s="60"/>
      <c r="G392" s="59"/>
      <c r="H392" s="90"/>
      <c r="I392" s="90"/>
      <c r="J392" s="84"/>
      <c r="K392" s="62"/>
      <c r="L392" s="61"/>
      <c r="M392" s="61"/>
      <c r="N392" s="61"/>
      <c r="O392" s="101"/>
      <c r="P392" s="60"/>
      <c r="Q392" s="88"/>
      <c r="R392" s="59"/>
      <c r="S392" s="62"/>
      <c r="T392" s="47" t="s">
        <v>314</v>
      </c>
    </row>
    <row r="393" spans="1:21" s="47" customFormat="1" x14ac:dyDescent="0.4">
      <c r="A393" s="58" t="s">
        <v>25</v>
      </c>
      <c r="B393" s="147">
        <v>98.44</v>
      </c>
      <c r="C393" s="114"/>
      <c r="D393" s="60">
        <f>ROUNDUP(((B393-C393)*$D$4),2)</f>
        <v>0.99</v>
      </c>
      <c r="E393" s="60">
        <f>(B393-C393)+D393</f>
        <v>99.429999999999993</v>
      </c>
      <c r="F393" s="60">
        <v>10.8</v>
      </c>
      <c r="G393" s="59">
        <f>E393+$F$4</f>
        <v>110.22999999999999</v>
      </c>
      <c r="H393" s="90">
        <f t="shared" si="407"/>
        <v>3.3068999999999997</v>
      </c>
      <c r="I393" s="90">
        <f t="shared" si="408"/>
        <v>113.53689999999999</v>
      </c>
      <c r="J393" s="61"/>
      <c r="K393" s="62">
        <f t="shared" si="409"/>
        <v>113.53689999999999</v>
      </c>
      <c r="L393" s="61"/>
      <c r="M393" s="61">
        <f t="shared" si="410"/>
        <v>1.1399999999999999</v>
      </c>
      <c r="N393" s="61">
        <f t="shared" si="411"/>
        <v>114.67689999999999</v>
      </c>
      <c r="O393" s="101">
        <f t="shared" si="412"/>
        <v>6.8806139999999987</v>
      </c>
      <c r="P393" s="60">
        <f t="shared" si="413"/>
        <v>121.55751399999998</v>
      </c>
      <c r="Q393" s="149">
        <v>0</v>
      </c>
      <c r="R393" s="59">
        <f t="shared" si="414"/>
        <v>121.55751399999998</v>
      </c>
      <c r="S393" s="62">
        <f t="shared" si="415"/>
        <v>12.155751399999998</v>
      </c>
    </row>
    <row r="394" spans="1:21" s="47" customFormat="1" x14ac:dyDescent="0.4">
      <c r="A394" s="58"/>
      <c r="B394" s="135"/>
      <c r="C394" s="114"/>
      <c r="D394" s="60"/>
      <c r="E394" s="60"/>
      <c r="F394" s="60"/>
      <c r="G394" s="59"/>
      <c r="H394" s="90"/>
      <c r="I394" s="90"/>
      <c r="J394" s="61"/>
      <c r="K394" s="62"/>
      <c r="L394" s="61"/>
      <c r="M394" s="61"/>
      <c r="N394" s="61"/>
      <c r="O394" s="101"/>
      <c r="P394" s="60"/>
      <c r="Q394" s="89"/>
      <c r="R394" s="59"/>
      <c r="S394" s="62"/>
      <c r="T394" s="47" t="s">
        <v>314</v>
      </c>
    </row>
    <row r="395" spans="1:21" s="47" customFormat="1" x14ac:dyDescent="0.4">
      <c r="A395" s="52" t="s">
        <v>35</v>
      </c>
      <c r="B395" s="124">
        <v>30.99</v>
      </c>
      <c r="C395" s="110"/>
      <c r="D395" s="49">
        <f>ROUNDUP(((B395-C395)*$D$4),2)</f>
        <v>0.31</v>
      </c>
      <c r="E395" s="49">
        <f>(B395-C395)+D395</f>
        <v>31.299999999999997</v>
      </c>
      <c r="F395" s="49">
        <v>10.8</v>
      </c>
      <c r="G395" s="48">
        <f>E395+$F$4</f>
        <v>42.099999999999994</v>
      </c>
      <c r="H395" s="43">
        <f t="shared" si="407"/>
        <v>1.2629999999999997</v>
      </c>
      <c r="I395" s="43">
        <f t="shared" si="408"/>
        <v>43.362999999999992</v>
      </c>
      <c r="J395" s="40"/>
      <c r="K395" s="51">
        <f t="shared" si="409"/>
        <v>43.362999999999992</v>
      </c>
      <c r="L395" s="50"/>
      <c r="M395" s="50">
        <f t="shared" si="410"/>
        <v>0.44</v>
      </c>
      <c r="N395" s="50">
        <f t="shared" si="411"/>
        <v>43.80299999999999</v>
      </c>
      <c r="O395" s="100">
        <f t="shared" si="412"/>
        <v>2.6281799999999995</v>
      </c>
      <c r="P395" s="49">
        <f t="shared" si="413"/>
        <v>46.431179999999991</v>
      </c>
      <c r="Q395" s="123">
        <v>4</v>
      </c>
      <c r="R395" s="48">
        <f t="shared" si="414"/>
        <v>42.431179999999991</v>
      </c>
      <c r="S395" s="51">
        <f t="shared" si="415"/>
        <v>4.2431179999999991</v>
      </c>
    </row>
    <row r="396" spans="1:21" s="47" customFormat="1" x14ac:dyDescent="0.4">
      <c r="A396" s="52"/>
      <c r="B396" s="34"/>
      <c r="C396" s="110"/>
      <c r="D396" s="49"/>
      <c r="E396" s="49"/>
      <c r="F396" s="49"/>
      <c r="G396" s="48"/>
      <c r="H396" s="43"/>
      <c r="I396" s="43"/>
      <c r="J396" s="40"/>
      <c r="K396" s="51"/>
      <c r="L396" s="50"/>
      <c r="M396" s="50"/>
      <c r="N396" s="50"/>
      <c r="O396" s="100"/>
      <c r="P396" s="49"/>
      <c r="Q396" s="87"/>
      <c r="R396" s="48"/>
      <c r="S396" s="51"/>
      <c r="T396" s="47" t="s">
        <v>314</v>
      </c>
    </row>
    <row r="397" spans="1:21" s="47" customFormat="1" x14ac:dyDescent="0.4">
      <c r="A397" s="52" t="s">
        <v>15</v>
      </c>
      <c r="B397" s="124">
        <v>45.85</v>
      </c>
      <c r="C397" s="110"/>
      <c r="D397" s="49">
        <f>ROUNDUP(((B397-C397)*$D$4),2)</f>
        <v>0.46</v>
      </c>
      <c r="E397" s="49">
        <f>(B397-C397)+D397</f>
        <v>46.31</v>
      </c>
      <c r="F397" s="49">
        <v>10.8</v>
      </c>
      <c r="G397" s="48">
        <f>E397+$F$4</f>
        <v>57.11</v>
      </c>
      <c r="H397" s="43">
        <f t="shared" ref="H397" si="425">G397*$H$4</f>
        <v>1.7132999999999998</v>
      </c>
      <c r="I397" s="43">
        <f t="shared" ref="I397" si="426">G397+H397</f>
        <v>58.823299999999996</v>
      </c>
      <c r="J397" s="40"/>
      <c r="K397" s="51">
        <f t="shared" ref="K397" si="427">I397-J397</f>
        <v>58.823299999999996</v>
      </c>
      <c r="L397" s="50"/>
      <c r="M397" s="50">
        <f t="shared" ref="M397" si="428">ROUNDUP((K397*$M$4),2)</f>
        <v>0.59</v>
      </c>
      <c r="N397" s="50">
        <f t="shared" ref="N397" si="429">(K397-L397)+M397</f>
        <v>59.4133</v>
      </c>
      <c r="O397" s="100">
        <f t="shared" ref="O397" si="430">(K397-L397+M397)*$O$4</f>
        <v>3.5647979999999997</v>
      </c>
      <c r="P397" s="49">
        <f t="shared" ref="P397" si="431">N397+O397</f>
        <v>62.978098000000003</v>
      </c>
      <c r="Q397" s="123">
        <v>0</v>
      </c>
      <c r="R397" s="48">
        <v>62.97</v>
      </c>
      <c r="S397" s="51">
        <v>6.29</v>
      </c>
      <c r="U397"/>
    </row>
    <row r="398" spans="1:21" s="47" customFormat="1" x14ac:dyDescent="0.4">
      <c r="A398" s="52"/>
      <c r="B398" s="34"/>
      <c r="C398" s="110"/>
      <c r="D398" s="49"/>
      <c r="E398" s="49"/>
      <c r="F398" s="49"/>
      <c r="G398" s="48"/>
      <c r="H398" s="43"/>
      <c r="I398" s="43"/>
      <c r="J398" s="40"/>
      <c r="K398" s="51"/>
      <c r="L398" s="50"/>
      <c r="M398" s="50"/>
      <c r="N398" s="50"/>
      <c r="O398" s="100"/>
      <c r="P398" s="49"/>
      <c r="Q398" s="87"/>
      <c r="R398" s="48"/>
      <c r="S398" s="51"/>
      <c r="T398" s="47" t="s">
        <v>314</v>
      </c>
    </row>
    <row r="399" spans="1:21" s="47" customFormat="1" x14ac:dyDescent="0.4">
      <c r="A399" s="52" t="s">
        <v>14</v>
      </c>
      <c r="B399" s="146">
        <v>51.4</v>
      </c>
      <c r="C399" s="110"/>
      <c r="D399" s="49">
        <f>ROUNDUP(((B399-C399)*$D$4),2)</f>
        <v>0.52</v>
      </c>
      <c r="E399" s="49">
        <f>(B399-C399)+D399</f>
        <v>51.92</v>
      </c>
      <c r="F399" s="49">
        <v>10.8</v>
      </c>
      <c r="G399" s="48">
        <f>E399+$F$4</f>
        <v>62.72</v>
      </c>
      <c r="H399" s="43">
        <f t="shared" ref="H399" si="432">G399*$H$4</f>
        <v>1.8815999999999999</v>
      </c>
      <c r="I399" s="43">
        <f t="shared" ref="I399" si="433">G399+H399</f>
        <v>64.601600000000005</v>
      </c>
      <c r="J399" s="40"/>
      <c r="K399" s="51">
        <f t="shared" ref="K399" si="434">I399-J399</f>
        <v>64.601600000000005</v>
      </c>
      <c r="L399" s="50"/>
      <c r="M399" s="50">
        <f t="shared" ref="M399" si="435">ROUNDUP((K399*$M$4),2)</f>
        <v>0.65</v>
      </c>
      <c r="N399" s="50">
        <f t="shared" ref="N399" si="436">(K399-L399)+M399</f>
        <v>65.25160000000001</v>
      </c>
      <c r="O399" s="100">
        <f t="shared" ref="O399" si="437">(K399-L399+M399)*$O$4</f>
        <v>3.9150960000000006</v>
      </c>
      <c r="P399" s="49">
        <f t="shared" ref="P399" si="438">N399+O399</f>
        <v>69.166696000000016</v>
      </c>
      <c r="Q399" s="123">
        <v>25.5</v>
      </c>
      <c r="R399" s="48">
        <f t="shared" ref="R399" si="439">P399-Q399</f>
        <v>43.666696000000016</v>
      </c>
      <c r="S399" s="51">
        <v>4.3600000000000003</v>
      </c>
    </row>
    <row r="400" spans="1:21" s="47" customFormat="1" x14ac:dyDescent="0.4">
      <c r="A400" s="38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47" t="s">
        <v>314</v>
      </c>
    </row>
    <row r="401" spans="1:21" ht="18.45" x14ac:dyDescent="0.5">
      <c r="A401" s="208" t="s">
        <v>85</v>
      </c>
      <c r="B401" s="209"/>
      <c r="C401" s="209"/>
      <c r="D401" s="209"/>
      <c r="E401" s="209"/>
      <c r="F401" s="209"/>
      <c r="G401" s="209"/>
      <c r="H401" s="209"/>
      <c r="I401" s="209"/>
      <c r="J401" s="209"/>
      <c r="K401" s="209"/>
      <c r="L401" s="209"/>
      <c r="M401" s="209"/>
      <c r="N401" s="209"/>
      <c r="O401" s="209"/>
      <c r="P401" s="209"/>
      <c r="Q401" s="209"/>
      <c r="R401" s="209"/>
      <c r="S401" s="210"/>
      <c r="T401" s="47"/>
      <c r="U401" s="47"/>
    </row>
    <row r="402" spans="1:21" s="47" customFormat="1" x14ac:dyDescent="0.4">
      <c r="A402" s="70" t="s">
        <v>160</v>
      </c>
      <c r="B402" s="150">
        <v>83.64</v>
      </c>
      <c r="C402" s="115"/>
      <c r="D402" s="49">
        <f>ROUNDUP(((B402-C402)*$D$4),2)</f>
        <v>0.84</v>
      </c>
      <c r="E402" s="49">
        <f>(B402-C402)+D402</f>
        <v>84.48</v>
      </c>
      <c r="F402" s="49">
        <v>10.8</v>
      </c>
      <c r="G402" s="48">
        <f>E402+$F$4</f>
        <v>95.28</v>
      </c>
      <c r="H402" s="43">
        <f t="shared" ref="H402:H460" si="440">G402*$H$4</f>
        <v>2.8584000000000001</v>
      </c>
      <c r="I402" s="43">
        <f t="shared" ref="I402:I460" si="441">G402+H402</f>
        <v>98.138400000000004</v>
      </c>
      <c r="J402" s="71"/>
      <c r="K402" s="51">
        <f t="shared" ref="K402:K460" si="442">I402-J402</f>
        <v>98.138400000000004</v>
      </c>
      <c r="L402" s="71"/>
      <c r="M402" s="50">
        <f t="shared" ref="M402:M460" si="443">ROUNDUP((K402*$M$4),2)</f>
        <v>0.99</v>
      </c>
      <c r="N402" s="50">
        <f t="shared" ref="N402:N460" si="444">(K402-L402)+M402</f>
        <v>99.128399999999999</v>
      </c>
      <c r="O402" s="100">
        <f t="shared" ref="O402:O460" si="445">(K402-L402+M402)*$O$4</f>
        <v>5.9477039999999999</v>
      </c>
      <c r="P402" s="49">
        <f t="shared" ref="P402:P460" si="446">N402+O402</f>
        <v>105.076104</v>
      </c>
      <c r="Q402" s="129">
        <v>2</v>
      </c>
      <c r="R402" s="48">
        <f t="shared" ref="R402:R460" si="447">P402-Q402</f>
        <v>103.076104</v>
      </c>
      <c r="S402" s="72">
        <f>R402/10</f>
        <v>10.3076104</v>
      </c>
    </row>
    <row r="403" spans="1:21" s="47" customFormat="1" x14ac:dyDescent="0.4">
      <c r="A403" s="70" t="s">
        <v>161</v>
      </c>
      <c r="B403" s="150">
        <v>83.64</v>
      </c>
      <c r="C403" s="115"/>
      <c r="D403" s="49">
        <f>ROUNDUP(((B403-C403)*$D$4),2)</f>
        <v>0.84</v>
      </c>
      <c r="E403" s="49">
        <f>(B403-C403)+D403</f>
        <v>84.48</v>
      </c>
      <c r="F403" s="49">
        <v>10.8</v>
      </c>
      <c r="G403" s="48">
        <f>E403+$F$4</f>
        <v>95.28</v>
      </c>
      <c r="H403" s="43">
        <f t="shared" si="440"/>
        <v>2.8584000000000001</v>
      </c>
      <c r="I403" s="43">
        <f t="shared" si="441"/>
        <v>98.138400000000004</v>
      </c>
      <c r="J403" s="71"/>
      <c r="K403" s="51">
        <f t="shared" si="442"/>
        <v>98.138400000000004</v>
      </c>
      <c r="L403" s="71"/>
      <c r="M403" s="50">
        <f t="shared" si="443"/>
        <v>0.99</v>
      </c>
      <c r="N403" s="50">
        <f t="shared" si="444"/>
        <v>99.128399999999999</v>
      </c>
      <c r="O403" s="100">
        <f t="shared" si="445"/>
        <v>5.9477039999999999</v>
      </c>
      <c r="P403" s="49">
        <f t="shared" si="446"/>
        <v>105.076104</v>
      </c>
      <c r="Q403" s="129">
        <v>2</v>
      </c>
      <c r="R403" s="48">
        <f t="shared" si="447"/>
        <v>103.076104</v>
      </c>
      <c r="S403" s="72">
        <f t="shared" ref="S403:S460" si="448">R403/10</f>
        <v>10.3076104</v>
      </c>
      <c r="T403" s="47" t="s">
        <v>314</v>
      </c>
    </row>
    <row r="404" spans="1:21" s="47" customFormat="1" x14ac:dyDescent="0.4">
      <c r="A404" s="70" t="s">
        <v>162</v>
      </c>
      <c r="B404" s="150">
        <v>83.64</v>
      </c>
      <c r="C404" s="115"/>
      <c r="D404" s="49">
        <f>ROUNDUP(((B404-C404)*$D$4),2)</f>
        <v>0.84</v>
      </c>
      <c r="E404" s="49">
        <f>(B404-C404)+D404</f>
        <v>84.48</v>
      </c>
      <c r="F404" s="49">
        <v>10.8</v>
      </c>
      <c r="G404" s="48">
        <f>E404+$F$4</f>
        <v>95.28</v>
      </c>
      <c r="H404" s="43">
        <f t="shared" si="440"/>
        <v>2.8584000000000001</v>
      </c>
      <c r="I404" s="43">
        <f t="shared" si="441"/>
        <v>98.138400000000004</v>
      </c>
      <c r="J404" s="71"/>
      <c r="K404" s="51">
        <f t="shared" si="442"/>
        <v>98.138400000000004</v>
      </c>
      <c r="L404" s="71"/>
      <c r="M404" s="50">
        <f t="shared" si="443"/>
        <v>0.99</v>
      </c>
      <c r="N404" s="50">
        <f t="shared" si="444"/>
        <v>99.128399999999999</v>
      </c>
      <c r="O404" s="100">
        <f t="shared" si="445"/>
        <v>5.9477039999999999</v>
      </c>
      <c r="P404" s="49">
        <f t="shared" si="446"/>
        <v>105.076104</v>
      </c>
      <c r="Q404" s="129">
        <v>2</v>
      </c>
      <c r="R404" s="48">
        <f t="shared" si="447"/>
        <v>103.076104</v>
      </c>
      <c r="S404" s="72">
        <f t="shared" si="448"/>
        <v>10.3076104</v>
      </c>
      <c r="T404" s="47" t="s">
        <v>314</v>
      </c>
    </row>
    <row r="405" spans="1:21" s="47" customFormat="1" x14ac:dyDescent="0.4">
      <c r="A405" s="70" t="s">
        <v>163</v>
      </c>
      <c r="B405" s="150">
        <v>83.64</v>
      </c>
      <c r="C405" s="115"/>
      <c r="D405" s="49">
        <f>ROUNDUP(((B405-C405)*$D$4),2)</f>
        <v>0.84</v>
      </c>
      <c r="E405" s="49">
        <f>(B405-C405)+D405</f>
        <v>84.48</v>
      </c>
      <c r="F405" s="49">
        <v>10.8</v>
      </c>
      <c r="G405" s="48">
        <f>E405+$F$4</f>
        <v>95.28</v>
      </c>
      <c r="H405" s="43">
        <f t="shared" si="440"/>
        <v>2.8584000000000001</v>
      </c>
      <c r="I405" s="43">
        <f t="shared" si="441"/>
        <v>98.138400000000004</v>
      </c>
      <c r="J405" s="71"/>
      <c r="K405" s="51">
        <f t="shared" si="442"/>
        <v>98.138400000000004</v>
      </c>
      <c r="L405" s="71"/>
      <c r="M405" s="50">
        <f t="shared" si="443"/>
        <v>0.99</v>
      </c>
      <c r="N405" s="50">
        <f t="shared" si="444"/>
        <v>99.128399999999999</v>
      </c>
      <c r="O405" s="100">
        <f t="shared" si="445"/>
        <v>5.9477039999999999</v>
      </c>
      <c r="P405" s="49">
        <f t="shared" si="446"/>
        <v>105.076104</v>
      </c>
      <c r="Q405" s="129">
        <v>2</v>
      </c>
      <c r="R405" s="48">
        <f t="shared" si="447"/>
        <v>103.076104</v>
      </c>
      <c r="S405" s="72">
        <f t="shared" si="448"/>
        <v>10.3076104</v>
      </c>
      <c r="T405" s="47" t="s">
        <v>314</v>
      </c>
    </row>
    <row r="406" spans="1:21" s="47" customFormat="1" x14ac:dyDescent="0.4">
      <c r="A406" s="70"/>
      <c r="B406" s="127"/>
      <c r="C406" s="115"/>
      <c r="D406" s="49"/>
      <c r="E406" s="49"/>
      <c r="F406" s="49"/>
      <c r="G406" s="48"/>
      <c r="H406" s="43"/>
      <c r="I406" s="43"/>
      <c r="J406" s="71"/>
      <c r="K406" s="51"/>
      <c r="L406" s="71"/>
      <c r="M406" s="50"/>
      <c r="N406" s="50"/>
      <c r="O406" s="100"/>
      <c r="P406" s="49"/>
      <c r="Q406" s="128"/>
      <c r="R406" s="48"/>
      <c r="S406" s="72"/>
      <c r="T406" s="47" t="s">
        <v>314</v>
      </c>
    </row>
    <row r="407" spans="1:21" s="47" customFormat="1" x14ac:dyDescent="0.4">
      <c r="A407" s="70" t="s">
        <v>174</v>
      </c>
      <c r="B407" s="150">
        <v>78.239999999999995</v>
      </c>
      <c r="C407" s="115"/>
      <c r="D407" s="49">
        <f t="shared" ref="D407:D415" si="449">ROUNDUP(((B407-C407)*$D$4),2)</f>
        <v>0.79</v>
      </c>
      <c r="E407" s="49">
        <f t="shared" ref="E407:E415" si="450">(B407-C407)+D407</f>
        <v>79.03</v>
      </c>
      <c r="F407" s="49">
        <v>10.8</v>
      </c>
      <c r="G407" s="48">
        <f t="shared" ref="G407:G415" si="451">E407+$F$4</f>
        <v>89.83</v>
      </c>
      <c r="H407" s="43">
        <f t="shared" si="440"/>
        <v>2.6948999999999996</v>
      </c>
      <c r="I407" s="43">
        <f t="shared" si="441"/>
        <v>92.524900000000002</v>
      </c>
      <c r="J407" s="71"/>
      <c r="K407" s="51">
        <f t="shared" si="442"/>
        <v>92.524900000000002</v>
      </c>
      <c r="L407" s="71"/>
      <c r="M407" s="50">
        <f t="shared" si="443"/>
        <v>0.93</v>
      </c>
      <c r="N407" s="50">
        <f t="shared" si="444"/>
        <v>93.454900000000009</v>
      </c>
      <c r="O407" s="100">
        <f t="shared" si="445"/>
        <v>5.6072940000000004</v>
      </c>
      <c r="P407" s="49">
        <f t="shared" si="446"/>
        <v>99.062194000000005</v>
      </c>
      <c r="Q407" s="129">
        <v>2</v>
      </c>
      <c r="R407" s="48">
        <f t="shared" si="447"/>
        <v>97.062194000000005</v>
      </c>
      <c r="S407" s="72">
        <f t="shared" si="448"/>
        <v>9.7062194000000002</v>
      </c>
      <c r="U407"/>
    </row>
    <row r="408" spans="1:21" s="47" customFormat="1" x14ac:dyDescent="0.4">
      <c r="A408" s="70" t="s">
        <v>175</v>
      </c>
      <c r="B408" s="150">
        <v>78.239999999999995</v>
      </c>
      <c r="C408" s="115"/>
      <c r="D408" s="49">
        <f t="shared" si="449"/>
        <v>0.79</v>
      </c>
      <c r="E408" s="49">
        <f t="shared" si="450"/>
        <v>79.03</v>
      </c>
      <c r="F408" s="49">
        <v>10.8</v>
      </c>
      <c r="G408" s="48">
        <f t="shared" si="451"/>
        <v>89.83</v>
      </c>
      <c r="H408" s="43">
        <f t="shared" si="440"/>
        <v>2.6948999999999996</v>
      </c>
      <c r="I408" s="43">
        <f t="shared" si="441"/>
        <v>92.524900000000002</v>
      </c>
      <c r="J408" s="71"/>
      <c r="K408" s="51">
        <f t="shared" si="442"/>
        <v>92.524900000000002</v>
      </c>
      <c r="L408" s="71"/>
      <c r="M408" s="50">
        <f t="shared" si="443"/>
        <v>0.93</v>
      </c>
      <c r="N408" s="50">
        <f t="shared" si="444"/>
        <v>93.454900000000009</v>
      </c>
      <c r="O408" s="100">
        <f t="shared" si="445"/>
        <v>5.6072940000000004</v>
      </c>
      <c r="P408" s="49">
        <f t="shared" si="446"/>
        <v>99.062194000000005</v>
      </c>
      <c r="Q408" s="129">
        <v>2</v>
      </c>
      <c r="R408" s="48">
        <f t="shared" si="447"/>
        <v>97.062194000000005</v>
      </c>
      <c r="S408" s="72">
        <f t="shared" si="448"/>
        <v>9.7062194000000002</v>
      </c>
      <c r="T408" s="47" t="s">
        <v>314</v>
      </c>
    </row>
    <row r="409" spans="1:21" s="47" customFormat="1" x14ac:dyDescent="0.4">
      <c r="A409" s="70" t="s">
        <v>176</v>
      </c>
      <c r="B409" s="150">
        <v>78.239999999999995</v>
      </c>
      <c r="C409" s="115"/>
      <c r="D409" s="49">
        <f t="shared" si="449"/>
        <v>0.79</v>
      </c>
      <c r="E409" s="49">
        <f t="shared" si="450"/>
        <v>79.03</v>
      </c>
      <c r="F409" s="49">
        <v>10.8</v>
      </c>
      <c r="G409" s="48">
        <f t="shared" si="451"/>
        <v>89.83</v>
      </c>
      <c r="H409" s="43">
        <f t="shared" si="440"/>
        <v>2.6948999999999996</v>
      </c>
      <c r="I409" s="43">
        <f t="shared" si="441"/>
        <v>92.524900000000002</v>
      </c>
      <c r="J409" s="71"/>
      <c r="K409" s="51">
        <f t="shared" si="442"/>
        <v>92.524900000000002</v>
      </c>
      <c r="L409" s="71"/>
      <c r="M409" s="50">
        <f t="shared" si="443"/>
        <v>0.93</v>
      </c>
      <c r="N409" s="50">
        <f t="shared" si="444"/>
        <v>93.454900000000009</v>
      </c>
      <c r="O409" s="100">
        <f t="shared" si="445"/>
        <v>5.6072940000000004</v>
      </c>
      <c r="P409" s="49">
        <f t="shared" si="446"/>
        <v>99.062194000000005</v>
      </c>
      <c r="Q409" s="129">
        <v>2</v>
      </c>
      <c r="R409" s="48">
        <f t="shared" si="447"/>
        <v>97.062194000000005</v>
      </c>
      <c r="S409" s="72">
        <f t="shared" si="448"/>
        <v>9.7062194000000002</v>
      </c>
      <c r="T409" s="47" t="s">
        <v>314</v>
      </c>
    </row>
    <row r="410" spans="1:21" s="47" customFormat="1" x14ac:dyDescent="0.4">
      <c r="A410" s="70" t="s">
        <v>177</v>
      </c>
      <c r="B410" s="150">
        <v>78.239999999999995</v>
      </c>
      <c r="C410" s="115"/>
      <c r="D410" s="49">
        <f t="shared" si="449"/>
        <v>0.79</v>
      </c>
      <c r="E410" s="49">
        <f t="shared" si="450"/>
        <v>79.03</v>
      </c>
      <c r="F410" s="49">
        <v>10.8</v>
      </c>
      <c r="G410" s="48">
        <f t="shared" si="451"/>
        <v>89.83</v>
      </c>
      <c r="H410" s="43">
        <f t="shared" si="440"/>
        <v>2.6948999999999996</v>
      </c>
      <c r="I410" s="43">
        <f t="shared" si="441"/>
        <v>92.524900000000002</v>
      </c>
      <c r="J410" s="71"/>
      <c r="K410" s="51">
        <f t="shared" si="442"/>
        <v>92.524900000000002</v>
      </c>
      <c r="L410" s="71"/>
      <c r="M410" s="50">
        <f t="shared" si="443"/>
        <v>0.93</v>
      </c>
      <c r="N410" s="50">
        <f t="shared" si="444"/>
        <v>93.454900000000009</v>
      </c>
      <c r="O410" s="100">
        <f t="shared" si="445"/>
        <v>5.6072940000000004</v>
      </c>
      <c r="P410" s="49">
        <f t="shared" si="446"/>
        <v>99.062194000000005</v>
      </c>
      <c r="Q410" s="129">
        <v>2</v>
      </c>
      <c r="R410" s="48">
        <f t="shared" si="447"/>
        <v>97.062194000000005</v>
      </c>
      <c r="S410" s="72">
        <f t="shared" si="448"/>
        <v>9.7062194000000002</v>
      </c>
      <c r="T410" s="47" t="s">
        <v>314</v>
      </c>
    </row>
    <row r="411" spans="1:21" x14ac:dyDescent="0.4">
      <c r="A411" s="70" t="s">
        <v>178</v>
      </c>
      <c r="B411" s="150">
        <v>78.239999999999995</v>
      </c>
      <c r="C411" s="115"/>
      <c r="D411" s="49">
        <f t="shared" si="449"/>
        <v>0.79</v>
      </c>
      <c r="E411" s="49">
        <f t="shared" si="450"/>
        <v>79.03</v>
      </c>
      <c r="F411" s="49">
        <v>10.8</v>
      </c>
      <c r="G411" s="48">
        <f t="shared" si="451"/>
        <v>89.83</v>
      </c>
      <c r="H411" s="43">
        <f t="shared" si="440"/>
        <v>2.6948999999999996</v>
      </c>
      <c r="I411" s="43">
        <f t="shared" si="441"/>
        <v>92.524900000000002</v>
      </c>
      <c r="J411" s="71"/>
      <c r="K411" s="51">
        <f t="shared" si="442"/>
        <v>92.524900000000002</v>
      </c>
      <c r="L411" s="71"/>
      <c r="M411" s="50">
        <f t="shared" si="443"/>
        <v>0.93</v>
      </c>
      <c r="N411" s="50">
        <f t="shared" si="444"/>
        <v>93.454900000000009</v>
      </c>
      <c r="O411" s="100">
        <f t="shared" si="445"/>
        <v>5.6072940000000004</v>
      </c>
      <c r="P411" s="49">
        <f t="shared" si="446"/>
        <v>99.062194000000005</v>
      </c>
      <c r="Q411" s="129">
        <v>2</v>
      </c>
      <c r="R411" s="48">
        <f t="shared" si="447"/>
        <v>97.062194000000005</v>
      </c>
      <c r="S411" s="72">
        <f t="shared" si="448"/>
        <v>9.7062194000000002</v>
      </c>
      <c r="T411" s="47" t="s">
        <v>314</v>
      </c>
      <c r="U411" s="47"/>
    </row>
    <row r="412" spans="1:21" s="47" customFormat="1" x14ac:dyDescent="0.4">
      <c r="A412" s="70" t="s">
        <v>179</v>
      </c>
      <c r="B412" s="150">
        <v>78.239999999999995</v>
      </c>
      <c r="C412" s="115"/>
      <c r="D412" s="49">
        <f t="shared" si="449"/>
        <v>0.79</v>
      </c>
      <c r="E412" s="49">
        <f t="shared" si="450"/>
        <v>79.03</v>
      </c>
      <c r="F412" s="49">
        <v>10.8</v>
      </c>
      <c r="G412" s="48">
        <f t="shared" si="451"/>
        <v>89.83</v>
      </c>
      <c r="H412" s="43">
        <f t="shared" si="440"/>
        <v>2.6948999999999996</v>
      </c>
      <c r="I412" s="43">
        <f t="shared" si="441"/>
        <v>92.524900000000002</v>
      </c>
      <c r="J412" s="71"/>
      <c r="K412" s="51">
        <f t="shared" si="442"/>
        <v>92.524900000000002</v>
      </c>
      <c r="L412" s="71"/>
      <c r="M412" s="50">
        <f t="shared" si="443"/>
        <v>0.93</v>
      </c>
      <c r="N412" s="50">
        <f t="shared" si="444"/>
        <v>93.454900000000009</v>
      </c>
      <c r="O412" s="100">
        <f t="shared" si="445"/>
        <v>5.6072940000000004</v>
      </c>
      <c r="P412" s="49">
        <f t="shared" si="446"/>
        <v>99.062194000000005</v>
      </c>
      <c r="Q412" s="129">
        <v>2</v>
      </c>
      <c r="R412" s="48">
        <f t="shared" si="447"/>
        <v>97.062194000000005</v>
      </c>
      <c r="S412" s="72">
        <f t="shared" si="448"/>
        <v>9.7062194000000002</v>
      </c>
      <c r="T412" s="47" t="s">
        <v>314</v>
      </c>
    </row>
    <row r="413" spans="1:21" s="47" customFormat="1" x14ac:dyDescent="0.4">
      <c r="A413" s="70" t="s">
        <v>180</v>
      </c>
      <c r="B413" s="150">
        <v>78.239999999999995</v>
      </c>
      <c r="C413" s="115"/>
      <c r="D413" s="49">
        <f t="shared" si="449"/>
        <v>0.79</v>
      </c>
      <c r="E413" s="49">
        <f t="shared" si="450"/>
        <v>79.03</v>
      </c>
      <c r="F413" s="49">
        <v>10.8</v>
      </c>
      <c r="G413" s="48">
        <f t="shared" si="451"/>
        <v>89.83</v>
      </c>
      <c r="H413" s="43">
        <f t="shared" si="440"/>
        <v>2.6948999999999996</v>
      </c>
      <c r="I413" s="43">
        <f t="shared" si="441"/>
        <v>92.524900000000002</v>
      </c>
      <c r="J413" s="71"/>
      <c r="K413" s="51">
        <f t="shared" si="442"/>
        <v>92.524900000000002</v>
      </c>
      <c r="L413" s="71"/>
      <c r="M413" s="50">
        <f t="shared" si="443"/>
        <v>0.93</v>
      </c>
      <c r="N413" s="50">
        <f t="shared" si="444"/>
        <v>93.454900000000009</v>
      </c>
      <c r="O413" s="100">
        <f t="shared" si="445"/>
        <v>5.6072940000000004</v>
      </c>
      <c r="P413" s="49">
        <f t="shared" si="446"/>
        <v>99.062194000000005</v>
      </c>
      <c r="Q413" s="129">
        <v>2</v>
      </c>
      <c r="R413" s="48">
        <f t="shared" si="447"/>
        <v>97.062194000000005</v>
      </c>
      <c r="S413" s="72">
        <f t="shared" si="448"/>
        <v>9.7062194000000002</v>
      </c>
      <c r="T413" s="47" t="s">
        <v>314</v>
      </c>
    </row>
    <row r="414" spans="1:21" s="47" customFormat="1" x14ac:dyDescent="0.4">
      <c r="A414" s="70" t="s">
        <v>181</v>
      </c>
      <c r="B414" s="150">
        <v>78.239999999999995</v>
      </c>
      <c r="C414" s="115"/>
      <c r="D414" s="49">
        <f t="shared" si="449"/>
        <v>0.79</v>
      </c>
      <c r="E414" s="49">
        <f t="shared" si="450"/>
        <v>79.03</v>
      </c>
      <c r="F414" s="49">
        <v>10.8</v>
      </c>
      <c r="G414" s="48">
        <f t="shared" si="451"/>
        <v>89.83</v>
      </c>
      <c r="H414" s="43">
        <f t="shared" si="440"/>
        <v>2.6948999999999996</v>
      </c>
      <c r="I414" s="43">
        <f t="shared" si="441"/>
        <v>92.524900000000002</v>
      </c>
      <c r="J414" s="71"/>
      <c r="K414" s="51">
        <f t="shared" si="442"/>
        <v>92.524900000000002</v>
      </c>
      <c r="L414" s="71"/>
      <c r="M414" s="50">
        <f t="shared" si="443"/>
        <v>0.93</v>
      </c>
      <c r="N414" s="50">
        <f t="shared" si="444"/>
        <v>93.454900000000009</v>
      </c>
      <c r="O414" s="100">
        <f t="shared" si="445"/>
        <v>5.6072940000000004</v>
      </c>
      <c r="P414" s="49">
        <f t="shared" si="446"/>
        <v>99.062194000000005</v>
      </c>
      <c r="Q414" s="129">
        <v>2</v>
      </c>
      <c r="R414" s="48">
        <f t="shared" si="447"/>
        <v>97.062194000000005</v>
      </c>
      <c r="S414" s="72">
        <f t="shared" si="448"/>
        <v>9.7062194000000002</v>
      </c>
      <c r="T414" s="47" t="s">
        <v>314</v>
      </c>
    </row>
    <row r="415" spans="1:21" s="47" customFormat="1" x14ac:dyDescent="0.4">
      <c r="A415" s="70" t="s">
        <v>182</v>
      </c>
      <c r="B415" s="150">
        <v>78.239999999999995</v>
      </c>
      <c r="C415" s="115"/>
      <c r="D415" s="49">
        <f t="shared" si="449"/>
        <v>0.79</v>
      </c>
      <c r="E415" s="49">
        <f t="shared" si="450"/>
        <v>79.03</v>
      </c>
      <c r="F415" s="49">
        <v>10.8</v>
      </c>
      <c r="G415" s="48">
        <f t="shared" si="451"/>
        <v>89.83</v>
      </c>
      <c r="H415" s="43">
        <f t="shared" si="440"/>
        <v>2.6948999999999996</v>
      </c>
      <c r="I415" s="43">
        <f t="shared" si="441"/>
        <v>92.524900000000002</v>
      </c>
      <c r="J415" s="71"/>
      <c r="K415" s="51">
        <f t="shared" si="442"/>
        <v>92.524900000000002</v>
      </c>
      <c r="L415" s="71"/>
      <c r="M415" s="50">
        <f t="shared" si="443"/>
        <v>0.93</v>
      </c>
      <c r="N415" s="50">
        <f t="shared" si="444"/>
        <v>93.454900000000009</v>
      </c>
      <c r="O415" s="100">
        <f t="shared" si="445"/>
        <v>5.6072940000000004</v>
      </c>
      <c r="P415" s="49">
        <f t="shared" si="446"/>
        <v>99.062194000000005</v>
      </c>
      <c r="Q415" s="129">
        <v>2</v>
      </c>
      <c r="R415" s="48">
        <f t="shared" si="447"/>
        <v>97.062194000000005</v>
      </c>
      <c r="S415" s="72">
        <f t="shared" si="448"/>
        <v>9.7062194000000002</v>
      </c>
      <c r="T415" s="47" t="s">
        <v>314</v>
      </c>
    </row>
    <row r="416" spans="1:21" s="47" customFormat="1" x14ac:dyDescent="0.4">
      <c r="A416" s="70"/>
      <c r="B416" s="127"/>
      <c r="C416" s="115"/>
      <c r="D416" s="49"/>
      <c r="E416" s="49"/>
      <c r="F416" s="49"/>
      <c r="G416" s="48"/>
      <c r="H416" s="43"/>
      <c r="I416" s="43"/>
      <c r="J416" s="71"/>
      <c r="K416" s="51"/>
      <c r="L416" s="71"/>
      <c r="M416" s="50"/>
      <c r="N416" s="50"/>
      <c r="O416" s="100"/>
      <c r="P416" s="49"/>
      <c r="Q416" s="128"/>
      <c r="R416" s="48"/>
      <c r="S416" s="72"/>
      <c r="T416" s="47" t="s">
        <v>314</v>
      </c>
    </row>
    <row r="417" spans="1:21" s="47" customFormat="1" x14ac:dyDescent="0.4">
      <c r="A417" s="70" t="s">
        <v>164</v>
      </c>
      <c r="B417" s="150">
        <v>81.19</v>
      </c>
      <c r="C417" s="115"/>
      <c r="D417" s="49">
        <f t="shared" ref="D417:D426" si="452">ROUNDUP(((B417-C417)*$D$4),2)</f>
        <v>0.82000000000000006</v>
      </c>
      <c r="E417" s="49">
        <f t="shared" ref="E417:E426" si="453">(B417-C417)+D417</f>
        <v>82.009999999999991</v>
      </c>
      <c r="F417" s="49">
        <v>10.8</v>
      </c>
      <c r="G417" s="48">
        <f t="shared" ref="G417:G426" si="454">E417+$F$4</f>
        <v>92.809999999999988</v>
      </c>
      <c r="H417" s="43">
        <f t="shared" si="440"/>
        <v>2.7842999999999996</v>
      </c>
      <c r="I417" s="43">
        <f t="shared" si="441"/>
        <v>95.59429999999999</v>
      </c>
      <c r="J417" s="71"/>
      <c r="K417" s="51">
        <f t="shared" si="442"/>
        <v>95.59429999999999</v>
      </c>
      <c r="L417" s="71"/>
      <c r="M417" s="50">
        <f t="shared" si="443"/>
        <v>0.96</v>
      </c>
      <c r="N417" s="50">
        <f t="shared" si="444"/>
        <v>96.554299999999984</v>
      </c>
      <c r="O417" s="100">
        <f t="shared" si="445"/>
        <v>5.7932579999999989</v>
      </c>
      <c r="P417" s="49">
        <f t="shared" si="446"/>
        <v>102.34755799999998</v>
      </c>
      <c r="Q417" s="129">
        <v>7</v>
      </c>
      <c r="R417" s="48">
        <f t="shared" si="447"/>
        <v>95.347557999999978</v>
      </c>
      <c r="S417" s="72">
        <f t="shared" si="448"/>
        <v>9.5347557999999974</v>
      </c>
      <c r="U417"/>
    </row>
    <row r="418" spans="1:21" s="47" customFormat="1" x14ac:dyDescent="0.4">
      <c r="A418" s="70" t="s">
        <v>165</v>
      </c>
      <c r="B418" s="150">
        <v>81.19</v>
      </c>
      <c r="C418" s="115"/>
      <c r="D418" s="49">
        <f t="shared" si="452"/>
        <v>0.82000000000000006</v>
      </c>
      <c r="E418" s="49">
        <f t="shared" si="453"/>
        <v>82.009999999999991</v>
      </c>
      <c r="F418" s="49">
        <v>10.8</v>
      </c>
      <c r="G418" s="48">
        <f t="shared" si="454"/>
        <v>92.809999999999988</v>
      </c>
      <c r="H418" s="43">
        <f t="shared" si="440"/>
        <v>2.7842999999999996</v>
      </c>
      <c r="I418" s="43">
        <f t="shared" si="441"/>
        <v>95.59429999999999</v>
      </c>
      <c r="J418" s="71"/>
      <c r="K418" s="51">
        <f t="shared" si="442"/>
        <v>95.59429999999999</v>
      </c>
      <c r="L418" s="71"/>
      <c r="M418" s="50">
        <f t="shared" si="443"/>
        <v>0.96</v>
      </c>
      <c r="N418" s="50">
        <f t="shared" si="444"/>
        <v>96.554299999999984</v>
      </c>
      <c r="O418" s="100">
        <f t="shared" si="445"/>
        <v>5.7932579999999989</v>
      </c>
      <c r="P418" s="49">
        <f t="shared" si="446"/>
        <v>102.34755799999998</v>
      </c>
      <c r="Q418" s="129">
        <v>7</v>
      </c>
      <c r="R418" s="48">
        <f t="shared" si="447"/>
        <v>95.347557999999978</v>
      </c>
      <c r="S418" s="72">
        <f t="shared" si="448"/>
        <v>9.5347557999999974</v>
      </c>
      <c r="T418" s="47" t="s">
        <v>314</v>
      </c>
    </row>
    <row r="419" spans="1:21" s="47" customFormat="1" x14ac:dyDescent="0.4">
      <c r="A419" s="70" t="s">
        <v>166</v>
      </c>
      <c r="B419" s="150">
        <v>81.19</v>
      </c>
      <c r="C419" s="115"/>
      <c r="D419" s="49">
        <f t="shared" si="452"/>
        <v>0.82000000000000006</v>
      </c>
      <c r="E419" s="49">
        <f t="shared" si="453"/>
        <v>82.009999999999991</v>
      </c>
      <c r="F419" s="49">
        <v>10.8</v>
      </c>
      <c r="G419" s="48">
        <f t="shared" si="454"/>
        <v>92.809999999999988</v>
      </c>
      <c r="H419" s="43">
        <f t="shared" si="440"/>
        <v>2.7842999999999996</v>
      </c>
      <c r="I419" s="43">
        <f t="shared" si="441"/>
        <v>95.59429999999999</v>
      </c>
      <c r="J419" s="71"/>
      <c r="K419" s="51">
        <f t="shared" si="442"/>
        <v>95.59429999999999</v>
      </c>
      <c r="L419" s="71"/>
      <c r="M419" s="50">
        <f t="shared" si="443"/>
        <v>0.96</v>
      </c>
      <c r="N419" s="50">
        <f t="shared" si="444"/>
        <v>96.554299999999984</v>
      </c>
      <c r="O419" s="100">
        <f t="shared" si="445"/>
        <v>5.7932579999999989</v>
      </c>
      <c r="P419" s="49">
        <f t="shared" si="446"/>
        <v>102.34755799999998</v>
      </c>
      <c r="Q419" s="129">
        <v>7</v>
      </c>
      <c r="R419" s="48">
        <f t="shared" si="447"/>
        <v>95.347557999999978</v>
      </c>
      <c r="S419" s="72">
        <f t="shared" si="448"/>
        <v>9.5347557999999974</v>
      </c>
      <c r="T419" s="47" t="s">
        <v>314</v>
      </c>
    </row>
    <row r="420" spans="1:21" s="47" customFormat="1" x14ac:dyDescent="0.4">
      <c r="A420" s="70" t="s">
        <v>167</v>
      </c>
      <c r="B420" s="150">
        <v>81.19</v>
      </c>
      <c r="C420" s="115"/>
      <c r="D420" s="49">
        <f t="shared" si="452"/>
        <v>0.82000000000000006</v>
      </c>
      <c r="E420" s="49">
        <f t="shared" si="453"/>
        <v>82.009999999999991</v>
      </c>
      <c r="F420" s="49">
        <v>10.8</v>
      </c>
      <c r="G420" s="48">
        <f t="shared" si="454"/>
        <v>92.809999999999988</v>
      </c>
      <c r="H420" s="43">
        <f t="shared" si="440"/>
        <v>2.7842999999999996</v>
      </c>
      <c r="I420" s="43">
        <f t="shared" si="441"/>
        <v>95.59429999999999</v>
      </c>
      <c r="J420" s="71"/>
      <c r="K420" s="51">
        <f t="shared" si="442"/>
        <v>95.59429999999999</v>
      </c>
      <c r="L420" s="71"/>
      <c r="M420" s="50">
        <f t="shared" si="443"/>
        <v>0.96</v>
      </c>
      <c r="N420" s="50">
        <f t="shared" si="444"/>
        <v>96.554299999999984</v>
      </c>
      <c r="O420" s="100">
        <f t="shared" si="445"/>
        <v>5.7932579999999989</v>
      </c>
      <c r="P420" s="49">
        <f t="shared" si="446"/>
        <v>102.34755799999998</v>
      </c>
      <c r="Q420" s="129">
        <v>7</v>
      </c>
      <c r="R420" s="48">
        <f t="shared" si="447"/>
        <v>95.347557999999978</v>
      </c>
      <c r="S420" s="72">
        <f t="shared" si="448"/>
        <v>9.5347557999999974</v>
      </c>
      <c r="T420" s="47" t="s">
        <v>314</v>
      </c>
    </row>
    <row r="421" spans="1:21" x14ac:dyDescent="0.4">
      <c r="A421" s="70" t="s">
        <v>168</v>
      </c>
      <c r="B421" s="150">
        <v>81.19</v>
      </c>
      <c r="C421" s="115"/>
      <c r="D421" s="49">
        <f t="shared" si="452"/>
        <v>0.82000000000000006</v>
      </c>
      <c r="E421" s="49">
        <f t="shared" si="453"/>
        <v>82.009999999999991</v>
      </c>
      <c r="F421" s="49">
        <v>10.8</v>
      </c>
      <c r="G421" s="48">
        <f t="shared" si="454"/>
        <v>92.809999999999988</v>
      </c>
      <c r="H421" s="43">
        <f t="shared" si="440"/>
        <v>2.7842999999999996</v>
      </c>
      <c r="I421" s="43">
        <f t="shared" si="441"/>
        <v>95.59429999999999</v>
      </c>
      <c r="J421" s="71"/>
      <c r="K421" s="51">
        <f t="shared" si="442"/>
        <v>95.59429999999999</v>
      </c>
      <c r="L421" s="71"/>
      <c r="M421" s="50">
        <f t="shared" si="443"/>
        <v>0.96</v>
      </c>
      <c r="N421" s="50">
        <f t="shared" si="444"/>
        <v>96.554299999999984</v>
      </c>
      <c r="O421" s="100">
        <f t="shared" si="445"/>
        <v>5.7932579999999989</v>
      </c>
      <c r="P421" s="49">
        <f t="shared" si="446"/>
        <v>102.34755799999998</v>
      </c>
      <c r="Q421" s="129">
        <v>7</v>
      </c>
      <c r="R421" s="48">
        <f t="shared" si="447"/>
        <v>95.347557999999978</v>
      </c>
      <c r="S421" s="72">
        <f t="shared" si="448"/>
        <v>9.5347557999999974</v>
      </c>
      <c r="T421" s="47" t="s">
        <v>314</v>
      </c>
      <c r="U421" s="47"/>
    </row>
    <row r="422" spans="1:21" s="47" customFormat="1" x14ac:dyDescent="0.4">
      <c r="A422" s="70" t="s">
        <v>169</v>
      </c>
      <c r="B422" s="150">
        <v>81.19</v>
      </c>
      <c r="C422" s="115"/>
      <c r="D422" s="49">
        <f t="shared" si="452"/>
        <v>0.82000000000000006</v>
      </c>
      <c r="E422" s="49">
        <f t="shared" si="453"/>
        <v>82.009999999999991</v>
      </c>
      <c r="F422" s="49">
        <v>10.8</v>
      </c>
      <c r="G422" s="48">
        <f t="shared" si="454"/>
        <v>92.809999999999988</v>
      </c>
      <c r="H422" s="43">
        <f t="shared" si="440"/>
        <v>2.7842999999999996</v>
      </c>
      <c r="I422" s="43">
        <f t="shared" si="441"/>
        <v>95.59429999999999</v>
      </c>
      <c r="J422" s="71"/>
      <c r="K422" s="51">
        <f t="shared" si="442"/>
        <v>95.59429999999999</v>
      </c>
      <c r="L422" s="71"/>
      <c r="M422" s="50">
        <f t="shared" si="443"/>
        <v>0.96</v>
      </c>
      <c r="N422" s="50">
        <f t="shared" si="444"/>
        <v>96.554299999999984</v>
      </c>
      <c r="O422" s="100">
        <f t="shared" si="445"/>
        <v>5.7932579999999989</v>
      </c>
      <c r="P422" s="49">
        <f t="shared" si="446"/>
        <v>102.34755799999998</v>
      </c>
      <c r="Q422" s="129">
        <v>7</v>
      </c>
      <c r="R422" s="48">
        <f t="shared" si="447"/>
        <v>95.347557999999978</v>
      </c>
      <c r="S422" s="72">
        <f t="shared" si="448"/>
        <v>9.5347557999999974</v>
      </c>
      <c r="T422" s="47" t="s">
        <v>314</v>
      </c>
    </row>
    <row r="423" spans="1:21" s="47" customFormat="1" x14ac:dyDescent="0.4">
      <c r="A423" s="70" t="s">
        <v>170</v>
      </c>
      <c r="B423" s="150">
        <v>81.19</v>
      </c>
      <c r="C423" s="115"/>
      <c r="D423" s="49">
        <f t="shared" si="452"/>
        <v>0.82000000000000006</v>
      </c>
      <c r="E423" s="49">
        <f t="shared" si="453"/>
        <v>82.009999999999991</v>
      </c>
      <c r="F423" s="49">
        <v>10.8</v>
      </c>
      <c r="G423" s="48">
        <f t="shared" si="454"/>
        <v>92.809999999999988</v>
      </c>
      <c r="H423" s="43">
        <f t="shared" si="440"/>
        <v>2.7842999999999996</v>
      </c>
      <c r="I423" s="43">
        <f t="shared" si="441"/>
        <v>95.59429999999999</v>
      </c>
      <c r="J423" s="71"/>
      <c r="K423" s="51">
        <f t="shared" si="442"/>
        <v>95.59429999999999</v>
      </c>
      <c r="L423" s="71"/>
      <c r="M423" s="50">
        <f t="shared" si="443"/>
        <v>0.96</v>
      </c>
      <c r="N423" s="50">
        <f t="shared" si="444"/>
        <v>96.554299999999984</v>
      </c>
      <c r="O423" s="100">
        <f t="shared" si="445"/>
        <v>5.7932579999999989</v>
      </c>
      <c r="P423" s="49">
        <f t="shared" si="446"/>
        <v>102.34755799999998</v>
      </c>
      <c r="Q423" s="129">
        <v>7</v>
      </c>
      <c r="R423" s="48">
        <f t="shared" si="447"/>
        <v>95.347557999999978</v>
      </c>
      <c r="S423" s="72">
        <f t="shared" si="448"/>
        <v>9.5347557999999974</v>
      </c>
      <c r="T423" s="47" t="s">
        <v>314</v>
      </c>
    </row>
    <row r="424" spans="1:21" s="47" customFormat="1" x14ac:dyDescent="0.4">
      <c r="A424" s="70" t="s">
        <v>171</v>
      </c>
      <c r="B424" s="150">
        <v>81.19</v>
      </c>
      <c r="C424" s="115"/>
      <c r="D424" s="49">
        <f t="shared" si="452"/>
        <v>0.82000000000000006</v>
      </c>
      <c r="E424" s="49">
        <f t="shared" si="453"/>
        <v>82.009999999999991</v>
      </c>
      <c r="F424" s="49">
        <v>10.8</v>
      </c>
      <c r="G424" s="48">
        <f t="shared" si="454"/>
        <v>92.809999999999988</v>
      </c>
      <c r="H424" s="43">
        <f t="shared" si="440"/>
        <v>2.7842999999999996</v>
      </c>
      <c r="I424" s="43">
        <f t="shared" si="441"/>
        <v>95.59429999999999</v>
      </c>
      <c r="J424" s="71"/>
      <c r="K424" s="51">
        <f t="shared" si="442"/>
        <v>95.59429999999999</v>
      </c>
      <c r="L424" s="71"/>
      <c r="M424" s="50">
        <f t="shared" si="443"/>
        <v>0.96</v>
      </c>
      <c r="N424" s="50">
        <f t="shared" si="444"/>
        <v>96.554299999999984</v>
      </c>
      <c r="O424" s="100">
        <f t="shared" si="445"/>
        <v>5.7932579999999989</v>
      </c>
      <c r="P424" s="49">
        <f t="shared" si="446"/>
        <v>102.34755799999998</v>
      </c>
      <c r="Q424" s="129">
        <v>7</v>
      </c>
      <c r="R424" s="48">
        <f t="shared" si="447"/>
        <v>95.347557999999978</v>
      </c>
      <c r="S424" s="72">
        <f t="shared" si="448"/>
        <v>9.5347557999999974</v>
      </c>
      <c r="T424" s="47" t="s">
        <v>314</v>
      </c>
    </row>
    <row r="425" spans="1:21" s="47" customFormat="1" x14ac:dyDescent="0.4">
      <c r="A425" s="70" t="s">
        <v>172</v>
      </c>
      <c r="B425" s="150">
        <v>81.19</v>
      </c>
      <c r="C425" s="115"/>
      <c r="D425" s="49">
        <f t="shared" si="452"/>
        <v>0.82000000000000006</v>
      </c>
      <c r="E425" s="49">
        <f t="shared" si="453"/>
        <v>82.009999999999991</v>
      </c>
      <c r="F425" s="49">
        <v>10.8</v>
      </c>
      <c r="G425" s="48">
        <f t="shared" si="454"/>
        <v>92.809999999999988</v>
      </c>
      <c r="H425" s="43">
        <f t="shared" si="440"/>
        <v>2.7842999999999996</v>
      </c>
      <c r="I425" s="43">
        <f t="shared" si="441"/>
        <v>95.59429999999999</v>
      </c>
      <c r="J425" s="71"/>
      <c r="K425" s="51">
        <f t="shared" si="442"/>
        <v>95.59429999999999</v>
      </c>
      <c r="L425" s="71"/>
      <c r="M425" s="50">
        <f t="shared" si="443"/>
        <v>0.96</v>
      </c>
      <c r="N425" s="50">
        <f t="shared" si="444"/>
        <v>96.554299999999984</v>
      </c>
      <c r="O425" s="100">
        <f t="shared" si="445"/>
        <v>5.7932579999999989</v>
      </c>
      <c r="P425" s="49">
        <f t="shared" si="446"/>
        <v>102.34755799999998</v>
      </c>
      <c r="Q425" s="129">
        <v>7</v>
      </c>
      <c r="R425" s="48">
        <f t="shared" si="447"/>
        <v>95.347557999999978</v>
      </c>
      <c r="S425" s="72">
        <f t="shared" si="448"/>
        <v>9.5347557999999974</v>
      </c>
      <c r="T425" s="47" t="s">
        <v>314</v>
      </c>
    </row>
    <row r="426" spans="1:21" s="47" customFormat="1" x14ac:dyDescent="0.4">
      <c r="A426" s="70" t="s">
        <v>173</v>
      </c>
      <c r="B426" s="150">
        <v>81.19</v>
      </c>
      <c r="C426" s="115"/>
      <c r="D426" s="49">
        <f t="shared" si="452"/>
        <v>0.82000000000000006</v>
      </c>
      <c r="E426" s="49">
        <f t="shared" si="453"/>
        <v>82.009999999999991</v>
      </c>
      <c r="F426" s="49">
        <v>10.8</v>
      </c>
      <c r="G426" s="48">
        <f t="shared" si="454"/>
        <v>92.809999999999988</v>
      </c>
      <c r="H426" s="43">
        <f t="shared" si="440"/>
        <v>2.7842999999999996</v>
      </c>
      <c r="I426" s="43">
        <f t="shared" si="441"/>
        <v>95.59429999999999</v>
      </c>
      <c r="J426" s="71"/>
      <c r="K426" s="51">
        <f t="shared" si="442"/>
        <v>95.59429999999999</v>
      </c>
      <c r="L426" s="71"/>
      <c r="M426" s="50">
        <f t="shared" si="443"/>
        <v>0.96</v>
      </c>
      <c r="N426" s="50">
        <f t="shared" si="444"/>
        <v>96.554299999999984</v>
      </c>
      <c r="O426" s="100">
        <f t="shared" si="445"/>
        <v>5.7932579999999989</v>
      </c>
      <c r="P426" s="49">
        <f t="shared" si="446"/>
        <v>102.34755799999998</v>
      </c>
      <c r="Q426" s="129">
        <v>7</v>
      </c>
      <c r="R426" s="48">
        <f t="shared" si="447"/>
        <v>95.347557999999978</v>
      </c>
      <c r="S426" s="72">
        <f t="shared" si="448"/>
        <v>9.5347557999999974</v>
      </c>
      <c r="T426" s="47" t="s">
        <v>314</v>
      </c>
    </row>
    <row r="427" spans="1:21" s="47" customFormat="1" x14ac:dyDescent="0.4">
      <c r="A427" s="70"/>
      <c r="B427" s="127"/>
      <c r="C427" s="115"/>
      <c r="D427" s="49"/>
      <c r="E427" s="49"/>
      <c r="F427" s="49"/>
      <c r="G427" s="48"/>
      <c r="H427" s="43"/>
      <c r="I427" s="43"/>
      <c r="J427" s="71"/>
      <c r="K427" s="51"/>
      <c r="L427" s="71"/>
      <c r="M427" s="50"/>
      <c r="N427" s="50"/>
      <c r="O427" s="100"/>
      <c r="P427" s="49"/>
      <c r="Q427" s="128"/>
      <c r="R427" s="48"/>
      <c r="S427" s="72"/>
      <c r="T427" s="47" t="s">
        <v>314</v>
      </c>
    </row>
    <row r="428" spans="1:21" s="47" customFormat="1" x14ac:dyDescent="0.4">
      <c r="A428" s="70" t="s">
        <v>129</v>
      </c>
      <c r="B428" s="150">
        <v>58.35</v>
      </c>
      <c r="C428" s="115"/>
      <c r="D428" s="49">
        <f t="shared" ref="D428:D438" si="455">ROUNDUP(((B428-C428)*$D$4),2)</f>
        <v>0.59</v>
      </c>
      <c r="E428" s="49">
        <f t="shared" ref="E428:E438" si="456">(B428-C428)+D428</f>
        <v>58.940000000000005</v>
      </c>
      <c r="F428" s="49">
        <v>10.8</v>
      </c>
      <c r="G428" s="48">
        <f t="shared" ref="G428:G438" si="457">E428+$F$4</f>
        <v>69.740000000000009</v>
      </c>
      <c r="H428" s="43">
        <f t="shared" si="440"/>
        <v>2.0922000000000001</v>
      </c>
      <c r="I428" s="43">
        <f t="shared" si="441"/>
        <v>71.832200000000014</v>
      </c>
      <c r="J428" s="71"/>
      <c r="K428" s="51">
        <f t="shared" si="442"/>
        <v>71.832200000000014</v>
      </c>
      <c r="L428" s="71"/>
      <c r="M428" s="50">
        <f t="shared" si="443"/>
        <v>0.72</v>
      </c>
      <c r="N428" s="50">
        <f t="shared" si="444"/>
        <v>72.552200000000013</v>
      </c>
      <c r="O428" s="100">
        <f t="shared" si="445"/>
        <v>4.3531320000000004</v>
      </c>
      <c r="P428" s="49">
        <f t="shared" si="446"/>
        <v>76.905332000000016</v>
      </c>
      <c r="Q428" s="129">
        <v>6</v>
      </c>
      <c r="R428" s="48">
        <f t="shared" si="447"/>
        <v>70.905332000000016</v>
      </c>
      <c r="S428" s="72">
        <f t="shared" si="448"/>
        <v>7.0905332000000012</v>
      </c>
      <c r="U428"/>
    </row>
    <row r="429" spans="1:21" s="47" customFormat="1" x14ac:dyDescent="0.4">
      <c r="A429" s="70" t="s">
        <v>130</v>
      </c>
      <c r="B429" s="150">
        <v>58.35</v>
      </c>
      <c r="C429" s="115"/>
      <c r="D429" s="49">
        <f t="shared" si="455"/>
        <v>0.59</v>
      </c>
      <c r="E429" s="49">
        <f t="shared" si="456"/>
        <v>58.940000000000005</v>
      </c>
      <c r="F429" s="49">
        <v>10.8</v>
      </c>
      <c r="G429" s="48">
        <f t="shared" si="457"/>
        <v>69.740000000000009</v>
      </c>
      <c r="H429" s="43">
        <f t="shared" si="440"/>
        <v>2.0922000000000001</v>
      </c>
      <c r="I429" s="43">
        <f t="shared" si="441"/>
        <v>71.832200000000014</v>
      </c>
      <c r="J429" s="71"/>
      <c r="K429" s="51">
        <f t="shared" si="442"/>
        <v>71.832200000000014</v>
      </c>
      <c r="L429" s="71"/>
      <c r="M429" s="50">
        <f t="shared" si="443"/>
        <v>0.72</v>
      </c>
      <c r="N429" s="50">
        <f t="shared" si="444"/>
        <v>72.552200000000013</v>
      </c>
      <c r="O429" s="100">
        <f t="shared" si="445"/>
        <v>4.3531320000000004</v>
      </c>
      <c r="P429" s="49">
        <f t="shared" si="446"/>
        <v>76.905332000000016</v>
      </c>
      <c r="Q429" s="129">
        <v>6</v>
      </c>
      <c r="R429" s="48">
        <f t="shared" si="447"/>
        <v>70.905332000000016</v>
      </c>
      <c r="S429" s="72">
        <f t="shared" si="448"/>
        <v>7.0905332000000012</v>
      </c>
      <c r="T429" s="47" t="s">
        <v>314</v>
      </c>
    </row>
    <row r="430" spans="1:21" s="47" customFormat="1" x14ac:dyDescent="0.4">
      <c r="A430" s="70" t="s">
        <v>131</v>
      </c>
      <c r="B430" s="150">
        <v>58.35</v>
      </c>
      <c r="C430" s="115"/>
      <c r="D430" s="49">
        <f t="shared" si="455"/>
        <v>0.59</v>
      </c>
      <c r="E430" s="49">
        <f t="shared" si="456"/>
        <v>58.940000000000005</v>
      </c>
      <c r="F430" s="49">
        <v>10.8</v>
      </c>
      <c r="G430" s="48">
        <f t="shared" si="457"/>
        <v>69.740000000000009</v>
      </c>
      <c r="H430" s="43">
        <f t="shared" si="440"/>
        <v>2.0922000000000001</v>
      </c>
      <c r="I430" s="43">
        <f t="shared" si="441"/>
        <v>71.832200000000014</v>
      </c>
      <c r="J430" s="71"/>
      <c r="K430" s="51">
        <f t="shared" si="442"/>
        <v>71.832200000000014</v>
      </c>
      <c r="L430" s="71"/>
      <c r="M430" s="50">
        <f t="shared" si="443"/>
        <v>0.72</v>
      </c>
      <c r="N430" s="50">
        <f t="shared" si="444"/>
        <v>72.552200000000013</v>
      </c>
      <c r="O430" s="100">
        <f t="shared" si="445"/>
        <v>4.3531320000000004</v>
      </c>
      <c r="P430" s="49">
        <f t="shared" si="446"/>
        <v>76.905332000000016</v>
      </c>
      <c r="Q430" s="129">
        <v>6</v>
      </c>
      <c r="R430" s="48">
        <f t="shared" si="447"/>
        <v>70.905332000000016</v>
      </c>
      <c r="S430" s="72">
        <f t="shared" si="448"/>
        <v>7.0905332000000012</v>
      </c>
      <c r="T430" s="47" t="s">
        <v>314</v>
      </c>
      <c r="U430"/>
    </row>
    <row r="431" spans="1:21" s="47" customFormat="1" x14ac:dyDescent="0.4">
      <c r="A431" s="70" t="s">
        <v>132</v>
      </c>
      <c r="B431" s="150">
        <v>58.35</v>
      </c>
      <c r="C431" s="115"/>
      <c r="D431" s="49">
        <f t="shared" si="455"/>
        <v>0.59</v>
      </c>
      <c r="E431" s="49">
        <f t="shared" si="456"/>
        <v>58.940000000000005</v>
      </c>
      <c r="F431" s="49">
        <v>10.8</v>
      </c>
      <c r="G431" s="48">
        <f t="shared" si="457"/>
        <v>69.740000000000009</v>
      </c>
      <c r="H431" s="43">
        <f t="shared" si="440"/>
        <v>2.0922000000000001</v>
      </c>
      <c r="I431" s="43">
        <f t="shared" si="441"/>
        <v>71.832200000000014</v>
      </c>
      <c r="J431" s="71"/>
      <c r="K431" s="51">
        <f t="shared" si="442"/>
        <v>71.832200000000014</v>
      </c>
      <c r="L431" s="71"/>
      <c r="M431" s="50">
        <f t="shared" si="443"/>
        <v>0.72</v>
      </c>
      <c r="N431" s="50">
        <f t="shared" si="444"/>
        <v>72.552200000000013</v>
      </c>
      <c r="O431" s="100">
        <f t="shared" si="445"/>
        <v>4.3531320000000004</v>
      </c>
      <c r="P431" s="49">
        <f t="shared" si="446"/>
        <v>76.905332000000016</v>
      </c>
      <c r="Q431" s="129">
        <v>6</v>
      </c>
      <c r="R431" s="48">
        <f t="shared" si="447"/>
        <v>70.905332000000016</v>
      </c>
      <c r="S431" s="72">
        <f t="shared" si="448"/>
        <v>7.0905332000000012</v>
      </c>
      <c r="T431" s="47" t="s">
        <v>314</v>
      </c>
      <c r="U431"/>
    </row>
    <row r="432" spans="1:21" x14ac:dyDescent="0.4">
      <c r="A432" s="70" t="s">
        <v>133</v>
      </c>
      <c r="B432" s="150">
        <v>58.35</v>
      </c>
      <c r="C432" s="115"/>
      <c r="D432" s="49">
        <f t="shared" si="455"/>
        <v>0.59</v>
      </c>
      <c r="E432" s="49">
        <f t="shared" si="456"/>
        <v>58.940000000000005</v>
      </c>
      <c r="F432" s="49">
        <v>10.8</v>
      </c>
      <c r="G432" s="48">
        <f t="shared" si="457"/>
        <v>69.740000000000009</v>
      </c>
      <c r="H432" s="43">
        <f t="shared" si="440"/>
        <v>2.0922000000000001</v>
      </c>
      <c r="I432" s="43">
        <f t="shared" si="441"/>
        <v>71.832200000000014</v>
      </c>
      <c r="J432" s="71"/>
      <c r="K432" s="51">
        <f t="shared" si="442"/>
        <v>71.832200000000014</v>
      </c>
      <c r="L432" s="71"/>
      <c r="M432" s="50">
        <f t="shared" si="443"/>
        <v>0.72</v>
      </c>
      <c r="N432" s="50">
        <f t="shared" si="444"/>
        <v>72.552200000000013</v>
      </c>
      <c r="O432" s="100">
        <f t="shared" si="445"/>
        <v>4.3531320000000004</v>
      </c>
      <c r="P432" s="49">
        <f t="shared" si="446"/>
        <v>76.905332000000016</v>
      </c>
      <c r="Q432" s="129">
        <v>6</v>
      </c>
      <c r="R432" s="48">
        <f t="shared" si="447"/>
        <v>70.905332000000016</v>
      </c>
      <c r="S432" s="72">
        <f t="shared" si="448"/>
        <v>7.0905332000000012</v>
      </c>
      <c r="T432" s="47" t="s">
        <v>314</v>
      </c>
      <c r="U432" s="29"/>
    </row>
    <row r="433" spans="1:21" s="47" customFormat="1" x14ac:dyDescent="0.4">
      <c r="A433" s="70" t="s">
        <v>134</v>
      </c>
      <c r="B433" s="150">
        <v>58.35</v>
      </c>
      <c r="C433" s="115"/>
      <c r="D433" s="49">
        <f t="shared" si="455"/>
        <v>0.59</v>
      </c>
      <c r="E433" s="49">
        <f t="shared" si="456"/>
        <v>58.940000000000005</v>
      </c>
      <c r="F433" s="49">
        <v>10.8</v>
      </c>
      <c r="G433" s="48">
        <f t="shared" si="457"/>
        <v>69.740000000000009</v>
      </c>
      <c r="H433" s="43">
        <f t="shared" si="440"/>
        <v>2.0922000000000001</v>
      </c>
      <c r="I433" s="43">
        <f t="shared" si="441"/>
        <v>71.832200000000014</v>
      </c>
      <c r="J433" s="71"/>
      <c r="K433" s="51">
        <f t="shared" si="442"/>
        <v>71.832200000000014</v>
      </c>
      <c r="L433" s="71"/>
      <c r="M433" s="50">
        <f t="shared" si="443"/>
        <v>0.72</v>
      </c>
      <c r="N433" s="50">
        <f t="shared" si="444"/>
        <v>72.552200000000013</v>
      </c>
      <c r="O433" s="100">
        <f t="shared" si="445"/>
        <v>4.3531320000000004</v>
      </c>
      <c r="P433" s="49">
        <f t="shared" si="446"/>
        <v>76.905332000000016</v>
      </c>
      <c r="Q433" s="129">
        <v>6</v>
      </c>
      <c r="R433" s="48">
        <f t="shared" si="447"/>
        <v>70.905332000000016</v>
      </c>
      <c r="S433" s="72">
        <f t="shared" si="448"/>
        <v>7.0905332000000012</v>
      </c>
      <c r="T433" s="47" t="s">
        <v>314</v>
      </c>
      <c r="U433" s="53"/>
    </row>
    <row r="434" spans="1:21" x14ac:dyDescent="0.4">
      <c r="A434" s="70" t="s">
        <v>135</v>
      </c>
      <c r="B434" s="150">
        <v>58.35</v>
      </c>
      <c r="C434" s="115"/>
      <c r="D434" s="49">
        <f t="shared" si="455"/>
        <v>0.59</v>
      </c>
      <c r="E434" s="49">
        <f t="shared" si="456"/>
        <v>58.940000000000005</v>
      </c>
      <c r="F434" s="49">
        <v>10.8</v>
      </c>
      <c r="G434" s="48">
        <f t="shared" si="457"/>
        <v>69.740000000000009</v>
      </c>
      <c r="H434" s="43">
        <f t="shared" si="440"/>
        <v>2.0922000000000001</v>
      </c>
      <c r="I434" s="43">
        <f t="shared" si="441"/>
        <v>71.832200000000014</v>
      </c>
      <c r="J434" s="71"/>
      <c r="K434" s="51">
        <f t="shared" si="442"/>
        <v>71.832200000000014</v>
      </c>
      <c r="L434" s="71"/>
      <c r="M434" s="50">
        <f t="shared" si="443"/>
        <v>0.72</v>
      </c>
      <c r="N434" s="50">
        <f t="shared" si="444"/>
        <v>72.552200000000013</v>
      </c>
      <c r="O434" s="100">
        <f t="shared" si="445"/>
        <v>4.3531320000000004</v>
      </c>
      <c r="P434" s="49">
        <f t="shared" si="446"/>
        <v>76.905332000000016</v>
      </c>
      <c r="Q434" s="129">
        <v>6</v>
      </c>
      <c r="R434" s="48">
        <f t="shared" si="447"/>
        <v>70.905332000000016</v>
      </c>
      <c r="S434" s="72">
        <f t="shared" si="448"/>
        <v>7.0905332000000012</v>
      </c>
      <c r="T434" s="47" t="s">
        <v>314</v>
      </c>
    </row>
    <row r="435" spans="1:21" x14ac:dyDescent="0.4">
      <c r="A435" s="70" t="s">
        <v>136</v>
      </c>
      <c r="B435" s="150">
        <v>58.35</v>
      </c>
      <c r="C435" s="115"/>
      <c r="D435" s="49">
        <f t="shared" si="455"/>
        <v>0.59</v>
      </c>
      <c r="E435" s="49">
        <f t="shared" si="456"/>
        <v>58.940000000000005</v>
      </c>
      <c r="F435" s="49">
        <v>10.8</v>
      </c>
      <c r="G435" s="48">
        <f t="shared" si="457"/>
        <v>69.740000000000009</v>
      </c>
      <c r="H435" s="43">
        <f t="shared" si="440"/>
        <v>2.0922000000000001</v>
      </c>
      <c r="I435" s="43">
        <f t="shared" si="441"/>
        <v>71.832200000000014</v>
      </c>
      <c r="J435" s="71"/>
      <c r="K435" s="51">
        <f t="shared" si="442"/>
        <v>71.832200000000014</v>
      </c>
      <c r="L435" s="71"/>
      <c r="M435" s="50">
        <f t="shared" si="443"/>
        <v>0.72</v>
      </c>
      <c r="N435" s="50">
        <f t="shared" si="444"/>
        <v>72.552200000000013</v>
      </c>
      <c r="O435" s="100">
        <f t="shared" si="445"/>
        <v>4.3531320000000004</v>
      </c>
      <c r="P435" s="49">
        <f t="shared" si="446"/>
        <v>76.905332000000016</v>
      </c>
      <c r="Q435" s="129">
        <v>6</v>
      </c>
      <c r="R435" s="48">
        <f t="shared" si="447"/>
        <v>70.905332000000016</v>
      </c>
      <c r="S435" s="72">
        <f t="shared" si="448"/>
        <v>7.0905332000000012</v>
      </c>
      <c r="T435" s="47" t="s">
        <v>314</v>
      </c>
      <c r="U435" s="29"/>
    </row>
    <row r="436" spans="1:21" s="29" customFormat="1" x14ac:dyDescent="0.4">
      <c r="A436" s="70" t="s">
        <v>137</v>
      </c>
      <c r="B436" s="150">
        <v>58.35</v>
      </c>
      <c r="C436" s="115"/>
      <c r="D436" s="49">
        <f t="shared" si="455"/>
        <v>0.59</v>
      </c>
      <c r="E436" s="49">
        <f t="shared" si="456"/>
        <v>58.940000000000005</v>
      </c>
      <c r="F436" s="49">
        <v>10.8</v>
      </c>
      <c r="G436" s="48">
        <f t="shared" si="457"/>
        <v>69.740000000000009</v>
      </c>
      <c r="H436" s="43">
        <f t="shared" si="440"/>
        <v>2.0922000000000001</v>
      </c>
      <c r="I436" s="43">
        <f t="shared" si="441"/>
        <v>71.832200000000014</v>
      </c>
      <c r="J436" s="71"/>
      <c r="K436" s="51">
        <f t="shared" si="442"/>
        <v>71.832200000000014</v>
      </c>
      <c r="L436" s="71"/>
      <c r="M436" s="50">
        <f t="shared" si="443"/>
        <v>0.72</v>
      </c>
      <c r="N436" s="50">
        <f t="shared" si="444"/>
        <v>72.552200000000013</v>
      </c>
      <c r="O436" s="100">
        <f t="shared" si="445"/>
        <v>4.3531320000000004</v>
      </c>
      <c r="P436" s="49">
        <f t="shared" si="446"/>
        <v>76.905332000000016</v>
      </c>
      <c r="Q436" s="129">
        <v>6</v>
      </c>
      <c r="R436" s="48">
        <f t="shared" si="447"/>
        <v>70.905332000000016</v>
      </c>
      <c r="S436" s="72">
        <f t="shared" si="448"/>
        <v>7.0905332000000012</v>
      </c>
      <c r="T436" s="47" t="s">
        <v>314</v>
      </c>
      <c r="U436"/>
    </row>
    <row r="437" spans="1:21" s="53" customFormat="1" x14ac:dyDescent="0.4">
      <c r="A437" s="70" t="s">
        <v>138</v>
      </c>
      <c r="B437" s="150">
        <v>58.35</v>
      </c>
      <c r="C437" s="115"/>
      <c r="D437" s="49">
        <f t="shared" si="455"/>
        <v>0.59</v>
      </c>
      <c r="E437" s="49">
        <f t="shared" si="456"/>
        <v>58.940000000000005</v>
      </c>
      <c r="F437" s="49">
        <v>10.8</v>
      </c>
      <c r="G437" s="48">
        <f t="shared" si="457"/>
        <v>69.740000000000009</v>
      </c>
      <c r="H437" s="43">
        <f t="shared" si="440"/>
        <v>2.0922000000000001</v>
      </c>
      <c r="I437" s="43">
        <f t="shared" si="441"/>
        <v>71.832200000000014</v>
      </c>
      <c r="J437" s="71"/>
      <c r="K437" s="51">
        <f t="shared" si="442"/>
        <v>71.832200000000014</v>
      </c>
      <c r="L437" s="71"/>
      <c r="M437" s="50">
        <f t="shared" si="443"/>
        <v>0.72</v>
      </c>
      <c r="N437" s="50">
        <f t="shared" si="444"/>
        <v>72.552200000000013</v>
      </c>
      <c r="O437" s="100">
        <f t="shared" si="445"/>
        <v>4.3531320000000004</v>
      </c>
      <c r="P437" s="49">
        <f t="shared" si="446"/>
        <v>76.905332000000016</v>
      </c>
      <c r="Q437" s="129">
        <v>6</v>
      </c>
      <c r="R437" s="48">
        <f t="shared" si="447"/>
        <v>70.905332000000016</v>
      </c>
      <c r="S437" s="72">
        <f t="shared" si="448"/>
        <v>7.0905332000000012</v>
      </c>
      <c r="T437" s="47" t="s">
        <v>314</v>
      </c>
      <c r="U437"/>
    </row>
    <row r="438" spans="1:21" x14ac:dyDescent="0.4">
      <c r="A438" s="70" t="s">
        <v>139</v>
      </c>
      <c r="B438" s="150">
        <v>58.35</v>
      </c>
      <c r="C438" s="115"/>
      <c r="D438" s="49">
        <f t="shared" si="455"/>
        <v>0.59</v>
      </c>
      <c r="E438" s="49">
        <f t="shared" si="456"/>
        <v>58.940000000000005</v>
      </c>
      <c r="F438" s="49">
        <v>10.8</v>
      </c>
      <c r="G438" s="48">
        <f t="shared" si="457"/>
        <v>69.740000000000009</v>
      </c>
      <c r="H438" s="43">
        <f t="shared" si="440"/>
        <v>2.0922000000000001</v>
      </c>
      <c r="I438" s="43">
        <f t="shared" si="441"/>
        <v>71.832200000000014</v>
      </c>
      <c r="J438" s="71"/>
      <c r="K438" s="51">
        <f t="shared" si="442"/>
        <v>71.832200000000014</v>
      </c>
      <c r="L438" s="71"/>
      <c r="M438" s="50">
        <f t="shared" si="443"/>
        <v>0.72</v>
      </c>
      <c r="N438" s="50">
        <f t="shared" si="444"/>
        <v>72.552200000000013</v>
      </c>
      <c r="O438" s="100">
        <f t="shared" si="445"/>
        <v>4.3531320000000004</v>
      </c>
      <c r="P438" s="49">
        <f t="shared" si="446"/>
        <v>76.905332000000016</v>
      </c>
      <c r="Q438" s="129">
        <v>7</v>
      </c>
      <c r="R438" s="48">
        <f t="shared" si="447"/>
        <v>69.905332000000016</v>
      </c>
      <c r="S438" s="72">
        <f t="shared" si="448"/>
        <v>6.9905332000000016</v>
      </c>
      <c r="T438" s="47" t="s">
        <v>314</v>
      </c>
    </row>
    <row r="439" spans="1:21" s="29" customFormat="1" x14ac:dyDescent="0.4">
      <c r="A439" s="70"/>
      <c r="B439" s="127"/>
      <c r="C439" s="115"/>
      <c r="D439" s="49"/>
      <c r="E439" s="49"/>
      <c r="F439" s="49"/>
      <c r="G439" s="48"/>
      <c r="H439" s="43"/>
      <c r="I439" s="43"/>
      <c r="J439" s="71"/>
      <c r="K439" s="51"/>
      <c r="L439" s="71"/>
      <c r="M439" s="50"/>
      <c r="N439" s="50"/>
      <c r="O439" s="100"/>
      <c r="P439" s="49"/>
      <c r="Q439" s="128"/>
      <c r="R439" s="48"/>
      <c r="S439" s="72"/>
      <c r="T439" s="47" t="s">
        <v>314</v>
      </c>
      <c r="U439"/>
    </row>
    <row r="440" spans="1:21" x14ac:dyDescent="0.4">
      <c r="A440" s="70" t="s">
        <v>151</v>
      </c>
      <c r="B440" s="150">
        <v>38.549999999999997</v>
      </c>
      <c r="C440" s="115"/>
      <c r="D440" s="49">
        <f t="shared" ref="D440:D448" si="458">ROUNDUP(((B440-C440)*$D$4),2)</f>
        <v>0.39</v>
      </c>
      <c r="E440" s="49">
        <f t="shared" ref="E440:E448" si="459">(B440-C440)+D440</f>
        <v>38.94</v>
      </c>
      <c r="F440" s="49">
        <v>10.8</v>
      </c>
      <c r="G440" s="48">
        <f t="shared" ref="G440:G448" si="460">E440+$F$4</f>
        <v>49.739999999999995</v>
      </c>
      <c r="H440" s="43">
        <f t="shared" si="440"/>
        <v>1.4921999999999997</v>
      </c>
      <c r="I440" s="43">
        <f t="shared" si="441"/>
        <v>51.232199999999992</v>
      </c>
      <c r="J440" s="71"/>
      <c r="K440" s="51">
        <f t="shared" si="442"/>
        <v>51.232199999999992</v>
      </c>
      <c r="L440" s="71"/>
      <c r="M440" s="50">
        <f t="shared" si="443"/>
        <v>0.52</v>
      </c>
      <c r="N440" s="50">
        <f t="shared" si="444"/>
        <v>51.752199999999995</v>
      </c>
      <c r="O440" s="100">
        <f t="shared" si="445"/>
        <v>3.1051319999999998</v>
      </c>
      <c r="P440" s="49">
        <f t="shared" si="446"/>
        <v>54.857331999999992</v>
      </c>
      <c r="Q440" s="129">
        <v>7</v>
      </c>
      <c r="R440" s="48">
        <f t="shared" si="447"/>
        <v>47.857331999999992</v>
      </c>
      <c r="S440" s="72">
        <f t="shared" si="448"/>
        <v>4.7857331999999992</v>
      </c>
      <c r="U440" s="47"/>
    </row>
    <row r="441" spans="1:21" x14ac:dyDescent="0.4">
      <c r="A441" s="70" t="s">
        <v>152</v>
      </c>
      <c r="B441" s="150">
        <v>38.549999999999997</v>
      </c>
      <c r="C441" s="115"/>
      <c r="D441" s="49">
        <f t="shared" si="458"/>
        <v>0.39</v>
      </c>
      <c r="E441" s="49">
        <f t="shared" si="459"/>
        <v>38.94</v>
      </c>
      <c r="F441" s="49">
        <v>10.8</v>
      </c>
      <c r="G441" s="48">
        <f t="shared" si="460"/>
        <v>49.739999999999995</v>
      </c>
      <c r="H441" s="43">
        <f t="shared" si="440"/>
        <v>1.4921999999999997</v>
      </c>
      <c r="I441" s="43">
        <f t="shared" si="441"/>
        <v>51.232199999999992</v>
      </c>
      <c r="J441" s="71"/>
      <c r="K441" s="51">
        <f t="shared" si="442"/>
        <v>51.232199999999992</v>
      </c>
      <c r="L441" s="71"/>
      <c r="M441" s="50">
        <f t="shared" si="443"/>
        <v>0.52</v>
      </c>
      <c r="N441" s="50">
        <f t="shared" si="444"/>
        <v>51.752199999999995</v>
      </c>
      <c r="O441" s="100">
        <f t="shared" si="445"/>
        <v>3.1051319999999998</v>
      </c>
      <c r="P441" s="49">
        <f t="shared" si="446"/>
        <v>54.857331999999992</v>
      </c>
      <c r="Q441" s="129">
        <v>7</v>
      </c>
      <c r="R441" s="48">
        <f t="shared" si="447"/>
        <v>47.857331999999992</v>
      </c>
      <c r="S441" s="72">
        <f t="shared" si="448"/>
        <v>4.7857331999999992</v>
      </c>
      <c r="T441" s="47" t="s">
        <v>314</v>
      </c>
      <c r="U441" s="47"/>
    </row>
    <row r="442" spans="1:21" x14ac:dyDescent="0.4">
      <c r="A442" s="70" t="s">
        <v>153</v>
      </c>
      <c r="B442" s="150">
        <v>38.549999999999997</v>
      </c>
      <c r="C442" s="115"/>
      <c r="D442" s="49">
        <f t="shared" si="458"/>
        <v>0.39</v>
      </c>
      <c r="E442" s="49">
        <f t="shared" si="459"/>
        <v>38.94</v>
      </c>
      <c r="F442" s="49">
        <v>10.8</v>
      </c>
      <c r="G442" s="48">
        <f t="shared" si="460"/>
        <v>49.739999999999995</v>
      </c>
      <c r="H442" s="43">
        <f t="shared" si="440"/>
        <v>1.4921999999999997</v>
      </c>
      <c r="I442" s="43">
        <f t="shared" si="441"/>
        <v>51.232199999999992</v>
      </c>
      <c r="J442" s="71"/>
      <c r="K442" s="51">
        <f t="shared" si="442"/>
        <v>51.232199999999992</v>
      </c>
      <c r="L442" s="71"/>
      <c r="M442" s="50">
        <f t="shared" si="443"/>
        <v>0.52</v>
      </c>
      <c r="N442" s="50">
        <f t="shared" si="444"/>
        <v>51.752199999999995</v>
      </c>
      <c r="O442" s="100">
        <f t="shared" si="445"/>
        <v>3.1051319999999998</v>
      </c>
      <c r="P442" s="49">
        <f t="shared" si="446"/>
        <v>54.857331999999992</v>
      </c>
      <c r="Q442" s="129">
        <v>7</v>
      </c>
      <c r="R442" s="48">
        <f t="shared" si="447"/>
        <v>47.857331999999992</v>
      </c>
      <c r="S442" s="72">
        <f t="shared" si="448"/>
        <v>4.7857331999999992</v>
      </c>
      <c r="T442" s="47" t="s">
        <v>314</v>
      </c>
      <c r="U442" s="36"/>
    </row>
    <row r="443" spans="1:21" x14ac:dyDescent="0.4">
      <c r="A443" s="70" t="s">
        <v>154</v>
      </c>
      <c r="B443" s="150">
        <v>38.549999999999997</v>
      </c>
      <c r="C443" s="115"/>
      <c r="D443" s="49">
        <f t="shared" si="458"/>
        <v>0.39</v>
      </c>
      <c r="E443" s="49">
        <f t="shared" si="459"/>
        <v>38.94</v>
      </c>
      <c r="F443" s="49">
        <v>10.8</v>
      </c>
      <c r="G443" s="48">
        <f t="shared" si="460"/>
        <v>49.739999999999995</v>
      </c>
      <c r="H443" s="43">
        <f t="shared" si="440"/>
        <v>1.4921999999999997</v>
      </c>
      <c r="I443" s="43">
        <f t="shared" si="441"/>
        <v>51.232199999999992</v>
      </c>
      <c r="J443" s="71"/>
      <c r="K443" s="51">
        <f t="shared" si="442"/>
        <v>51.232199999999992</v>
      </c>
      <c r="L443" s="71"/>
      <c r="M443" s="50">
        <f t="shared" si="443"/>
        <v>0.52</v>
      </c>
      <c r="N443" s="50">
        <f t="shared" si="444"/>
        <v>51.752199999999995</v>
      </c>
      <c r="O443" s="100">
        <f t="shared" si="445"/>
        <v>3.1051319999999998</v>
      </c>
      <c r="P443" s="49">
        <f t="shared" si="446"/>
        <v>54.857331999999992</v>
      </c>
      <c r="Q443" s="129">
        <v>7</v>
      </c>
      <c r="R443" s="48">
        <f t="shared" si="447"/>
        <v>47.857331999999992</v>
      </c>
      <c r="S443" s="72">
        <f t="shared" si="448"/>
        <v>4.7857331999999992</v>
      </c>
      <c r="T443" s="47" t="s">
        <v>314</v>
      </c>
      <c r="U443" s="29"/>
    </row>
    <row r="444" spans="1:21" s="47" customFormat="1" x14ac:dyDescent="0.4">
      <c r="A444" s="70" t="s">
        <v>155</v>
      </c>
      <c r="B444" s="150">
        <v>38.549999999999997</v>
      </c>
      <c r="C444" s="115"/>
      <c r="D444" s="49">
        <f t="shared" si="458"/>
        <v>0.39</v>
      </c>
      <c r="E444" s="49">
        <f t="shared" si="459"/>
        <v>38.94</v>
      </c>
      <c r="F444" s="49">
        <v>10.8</v>
      </c>
      <c r="G444" s="48">
        <f t="shared" si="460"/>
        <v>49.739999999999995</v>
      </c>
      <c r="H444" s="43">
        <f t="shared" si="440"/>
        <v>1.4921999999999997</v>
      </c>
      <c r="I444" s="43">
        <f t="shared" si="441"/>
        <v>51.232199999999992</v>
      </c>
      <c r="J444" s="71"/>
      <c r="K444" s="51">
        <f t="shared" si="442"/>
        <v>51.232199999999992</v>
      </c>
      <c r="L444" s="71"/>
      <c r="M444" s="50">
        <f t="shared" si="443"/>
        <v>0.52</v>
      </c>
      <c r="N444" s="50">
        <f t="shared" si="444"/>
        <v>51.752199999999995</v>
      </c>
      <c r="O444" s="100">
        <f t="shared" si="445"/>
        <v>3.1051319999999998</v>
      </c>
      <c r="P444" s="49">
        <f t="shared" si="446"/>
        <v>54.857331999999992</v>
      </c>
      <c r="Q444" s="129">
        <v>7</v>
      </c>
      <c r="R444" s="48">
        <f t="shared" si="447"/>
        <v>47.857331999999992</v>
      </c>
      <c r="S444" s="72">
        <f t="shared" si="448"/>
        <v>4.7857331999999992</v>
      </c>
      <c r="T444" s="47" t="s">
        <v>314</v>
      </c>
      <c r="U444"/>
    </row>
    <row r="445" spans="1:21" s="47" customFormat="1" x14ac:dyDescent="0.4">
      <c r="A445" s="70" t="s">
        <v>156</v>
      </c>
      <c r="B445" s="150">
        <v>38.549999999999997</v>
      </c>
      <c r="C445" s="115"/>
      <c r="D445" s="49">
        <f t="shared" si="458"/>
        <v>0.39</v>
      </c>
      <c r="E445" s="49">
        <f t="shared" si="459"/>
        <v>38.94</v>
      </c>
      <c r="F445" s="49">
        <v>10.8</v>
      </c>
      <c r="G445" s="48">
        <f t="shared" si="460"/>
        <v>49.739999999999995</v>
      </c>
      <c r="H445" s="43">
        <f t="shared" si="440"/>
        <v>1.4921999999999997</v>
      </c>
      <c r="I445" s="43">
        <f t="shared" si="441"/>
        <v>51.232199999999992</v>
      </c>
      <c r="J445" s="71"/>
      <c r="K445" s="51">
        <f t="shared" si="442"/>
        <v>51.232199999999992</v>
      </c>
      <c r="L445" s="71"/>
      <c r="M445" s="50">
        <f t="shared" si="443"/>
        <v>0.52</v>
      </c>
      <c r="N445" s="50">
        <f t="shared" si="444"/>
        <v>51.752199999999995</v>
      </c>
      <c r="O445" s="100">
        <f t="shared" si="445"/>
        <v>3.1051319999999998</v>
      </c>
      <c r="P445" s="49">
        <f t="shared" si="446"/>
        <v>54.857331999999992</v>
      </c>
      <c r="Q445" s="129">
        <v>7</v>
      </c>
      <c r="R445" s="48">
        <f t="shared" si="447"/>
        <v>47.857331999999992</v>
      </c>
      <c r="S445" s="72">
        <f t="shared" si="448"/>
        <v>4.7857331999999992</v>
      </c>
      <c r="T445" s="47" t="s">
        <v>314</v>
      </c>
    </row>
    <row r="446" spans="1:21" s="36" customFormat="1" x14ac:dyDescent="0.4">
      <c r="A446" s="70" t="s">
        <v>157</v>
      </c>
      <c r="B446" s="150">
        <v>38.549999999999997</v>
      </c>
      <c r="C446" s="115"/>
      <c r="D446" s="49">
        <f t="shared" si="458"/>
        <v>0.39</v>
      </c>
      <c r="E446" s="49">
        <f t="shared" si="459"/>
        <v>38.94</v>
      </c>
      <c r="F446" s="49">
        <v>10.8</v>
      </c>
      <c r="G446" s="48">
        <f t="shared" si="460"/>
        <v>49.739999999999995</v>
      </c>
      <c r="H446" s="43">
        <f t="shared" si="440"/>
        <v>1.4921999999999997</v>
      </c>
      <c r="I446" s="43">
        <f t="shared" si="441"/>
        <v>51.232199999999992</v>
      </c>
      <c r="J446" s="71"/>
      <c r="K446" s="51">
        <f t="shared" si="442"/>
        <v>51.232199999999992</v>
      </c>
      <c r="L446" s="71"/>
      <c r="M446" s="50">
        <f t="shared" si="443"/>
        <v>0.52</v>
      </c>
      <c r="N446" s="50">
        <f t="shared" si="444"/>
        <v>51.752199999999995</v>
      </c>
      <c r="O446" s="100">
        <f t="shared" si="445"/>
        <v>3.1051319999999998</v>
      </c>
      <c r="P446" s="49">
        <f t="shared" si="446"/>
        <v>54.857331999999992</v>
      </c>
      <c r="Q446" s="129">
        <v>7</v>
      </c>
      <c r="R446" s="48">
        <f t="shared" si="447"/>
        <v>47.857331999999992</v>
      </c>
      <c r="S446" s="72">
        <f t="shared" si="448"/>
        <v>4.7857331999999992</v>
      </c>
      <c r="T446" s="47" t="s">
        <v>314</v>
      </c>
      <c r="U446"/>
    </row>
    <row r="447" spans="1:21" s="29" customFormat="1" x14ac:dyDescent="0.4">
      <c r="A447" s="70" t="s">
        <v>158</v>
      </c>
      <c r="B447" s="150">
        <v>38.549999999999997</v>
      </c>
      <c r="C447" s="115"/>
      <c r="D447" s="49">
        <f t="shared" si="458"/>
        <v>0.39</v>
      </c>
      <c r="E447" s="49">
        <f t="shared" si="459"/>
        <v>38.94</v>
      </c>
      <c r="F447" s="49">
        <v>10.8</v>
      </c>
      <c r="G447" s="48">
        <f t="shared" si="460"/>
        <v>49.739999999999995</v>
      </c>
      <c r="H447" s="43">
        <f t="shared" si="440"/>
        <v>1.4921999999999997</v>
      </c>
      <c r="I447" s="43">
        <f t="shared" si="441"/>
        <v>51.232199999999992</v>
      </c>
      <c r="J447" s="71"/>
      <c r="K447" s="51">
        <f t="shared" si="442"/>
        <v>51.232199999999992</v>
      </c>
      <c r="L447" s="71"/>
      <c r="M447" s="50">
        <f t="shared" si="443"/>
        <v>0.52</v>
      </c>
      <c r="N447" s="50">
        <f t="shared" si="444"/>
        <v>51.752199999999995</v>
      </c>
      <c r="O447" s="100">
        <f t="shared" si="445"/>
        <v>3.1051319999999998</v>
      </c>
      <c r="P447" s="49">
        <f t="shared" si="446"/>
        <v>54.857331999999992</v>
      </c>
      <c r="Q447" s="129">
        <v>7</v>
      </c>
      <c r="R447" s="48">
        <f t="shared" si="447"/>
        <v>47.857331999999992</v>
      </c>
      <c r="S447" s="72">
        <f t="shared" si="448"/>
        <v>4.7857331999999992</v>
      </c>
      <c r="T447" s="47" t="s">
        <v>314</v>
      </c>
      <c r="U447"/>
    </row>
    <row r="448" spans="1:21" x14ac:dyDescent="0.4">
      <c r="A448" s="70" t="s">
        <v>159</v>
      </c>
      <c r="B448" s="150">
        <v>38.549999999999997</v>
      </c>
      <c r="C448" s="115"/>
      <c r="D448" s="49">
        <f t="shared" si="458"/>
        <v>0.39</v>
      </c>
      <c r="E448" s="49">
        <f t="shared" si="459"/>
        <v>38.94</v>
      </c>
      <c r="F448" s="49">
        <v>10.8</v>
      </c>
      <c r="G448" s="48">
        <f t="shared" si="460"/>
        <v>49.739999999999995</v>
      </c>
      <c r="H448" s="43">
        <f t="shared" si="440"/>
        <v>1.4921999999999997</v>
      </c>
      <c r="I448" s="43">
        <f t="shared" si="441"/>
        <v>51.232199999999992</v>
      </c>
      <c r="J448" s="71"/>
      <c r="K448" s="51">
        <f t="shared" si="442"/>
        <v>51.232199999999992</v>
      </c>
      <c r="L448" s="71"/>
      <c r="M448" s="50">
        <f t="shared" si="443"/>
        <v>0.52</v>
      </c>
      <c r="N448" s="50">
        <f t="shared" si="444"/>
        <v>51.752199999999995</v>
      </c>
      <c r="O448" s="100">
        <f t="shared" si="445"/>
        <v>3.1051319999999998</v>
      </c>
      <c r="P448" s="49">
        <f t="shared" si="446"/>
        <v>54.857331999999992</v>
      </c>
      <c r="Q448" s="129">
        <v>7</v>
      </c>
      <c r="R448" s="48">
        <f t="shared" si="447"/>
        <v>47.857331999999992</v>
      </c>
      <c r="S448" s="72">
        <f t="shared" si="448"/>
        <v>4.7857331999999992</v>
      </c>
      <c r="T448" s="47" t="s">
        <v>314</v>
      </c>
    </row>
    <row r="449" spans="1:21" s="47" customFormat="1" x14ac:dyDescent="0.4">
      <c r="A449" s="70"/>
      <c r="B449" s="127"/>
      <c r="C449" s="115"/>
      <c r="D449" s="49"/>
      <c r="E449" s="49"/>
      <c r="F449" s="49"/>
      <c r="G449" s="48"/>
      <c r="H449" s="43"/>
      <c r="I449" s="43"/>
      <c r="J449" s="71"/>
      <c r="K449" s="51"/>
      <c r="L449" s="71"/>
      <c r="M449" s="50"/>
      <c r="N449" s="50"/>
      <c r="O449" s="100"/>
      <c r="P449" s="49"/>
      <c r="Q449" s="128"/>
      <c r="R449" s="48"/>
      <c r="S449" s="72"/>
      <c r="T449" s="47" t="s">
        <v>314</v>
      </c>
      <c r="U449"/>
    </row>
    <row r="450" spans="1:21" x14ac:dyDescent="0.4">
      <c r="A450" s="70" t="s">
        <v>140</v>
      </c>
      <c r="B450" s="150">
        <v>67.349999999999994</v>
      </c>
      <c r="C450" s="115"/>
      <c r="D450" s="49">
        <f t="shared" ref="D450:D460" si="461">ROUNDUP(((B450-C450)*$D$4),2)</f>
        <v>0.68</v>
      </c>
      <c r="E450" s="49">
        <f t="shared" ref="E450:E460" si="462">(B450-C450)+D450</f>
        <v>68.03</v>
      </c>
      <c r="F450" s="49">
        <v>10.8</v>
      </c>
      <c r="G450" s="48">
        <f t="shared" ref="G450:G460" si="463">E450+$F$4</f>
        <v>78.83</v>
      </c>
      <c r="H450" s="43">
        <f t="shared" si="440"/>
        <v>2.3649</v>
      </c>
      <c r="I450" s="43">
        <f t="shared" si="441"/>
        <v>81.194900000000004</v>
      </c>
      <c r="J450" s="71"/>
      <c r="K450" s="51">
        <f t="shared" si="442"/>
        <v>81.194900000000004</v>
      </c>
      <c r="L450" s="71"/>
      <c r="M450" s="50">
        <f t="shared" si="443"/>
        <v>0.82000000000000006</v>
      </c>
      <c r="N450" s="50">
        <f t="shared" si="444"/>
        <v>82.014899999999997</v>
      </c>
      <c r="O450" s="100">
        <f t="shared" si="445"/>
        <v>4.9208939999999997</v>
      </c>
      <c r="P450" s="49">
        <f t="shared" si="446"/>
        <v>86.935794000000001</v>
      </c>
      <c r="Q450" s="129">
        <v>0</v>
      </c>
      <c r="R450" s="48">
        <f t="shared" si="447"/>
        <v>86.935794000000001</v>
      </c>
      <c r="S450" s="72">
        <f t="shared" si="448"/>
        <v>8.6935794000000008</v>
      </c>
      <c r="T450" s="53"/>
    </row>
    <row r="451" spans="1:21" x14ac:dyDescent="0.4">
      <c r="A451" s="70" t="s">
        <v>141</v>
      </c>
      <c r="B451" s="150">
        <v>67.349999999999994</v>
      </c>
      <c r="C451" s="115"/>
      <c r="D451" s="49">
        <f t="shared" si="461"/>
        <v>0.68</v>
      </c>
      <c r="E451" s="49">
        <f t="shared" si="462"/>
        <v>68.03</v>
      </c>
      <c r="F451" s="49">
        <v>10.8</v>
      </c>
      <c r="G451" s="48">
        <f t="shared" si="463"/>
        <v>78.83</v>
      </c>
      <c r="H451" s="43">
        <f t="shared" si="440"/>
        <v>2.3649</v>
      </c>
      <c r="I451" s="43">
        <f t="shared" si="441"/>
        <v>81.194900000000004</v>
      </c>
      <c r="J451" s="71"/>
      <c r="K451" s="51">
        <f t="shared" si="442"/>
        <v>81.194900000000004</v>
      </c>
      <c r="L451" s="71"/>
      <c r="M451" s="50">
        <f t="shared" si="443"/>
        <v>0.82000000000000006</v>
      </c>
      <c r="N451" s="50">
        <f t="shared" si="444"/>
        <v>82.014899999999997</v>
      </c>
      <c r="O451" s="100">
        <f t="shared" si="445"/>
        <v>4.9208939999999997</v>
      </c>
      <c r="P451" s="49">
        <f t="shared" si="446"/>
        <v>86.935794000000001</v>
      </c>
      <c r="Q451" s="129">
        <v>0</v>
      </c>
      <c r="R451" s="48">
        <f t="shared" si="447"/>
        <v>86.935794000000001</v>
      </c>
      <c r="S451" s="72">
        <f t="shared" si="448"/>
        <v>8.6935794000000008</v>
      </c>
      <c r="T451" s="47" t="s">
        <v>346</v>
      </c>
    </row>
    <row r="452" spans="1:21" x14ac:dyDescent="0.4">
      <c r="A452" s="70" t="s">
        <v>142</v>
      </c>
      <c r="B452" s="150">
        <v>67.349999999999994</v>
      </c>
      <c r="C452" s="115"/>
      <c r="D452" s="49">
        <f t="shared" si="461"/>
        <v>0.68</v>
      </c>
      <c r="E452" s="49">
        <f t="shared" si="462"/>
        <v>68.03</v>
      </c>
      <c r="F452" s="49">
        <v>10.8</v>
      </c>
      <c r="G452" s="48">
        <f t="shared" si="463"/>
        <v>78.83</v>
      </c>
      <c r="H452" s="43">
        <f t="shared" si="440"/>
        <v>2.3649</v>
      </c>
      <c r="I452" s="43">
        <f t="shared" si="441"/>
        <v>81.194900000000004</v>
      </c>
      <c r="J452" s="71"/>
      <c r="K452" s="51">
        <f t="shared" si="442"/>
        <v>81.194900000000004</v>
      </c>
      <c r="L452" s="71"/>
      <c r="M452" s="50">
        <f t="shared" si="443"/>
        <v>0.82000000000000006</v>
      </c>
      <c r="N452" s="50">
        <f t="shared" si="444"/>
        <v>82.014899999999997</v>
      </c>
      <c r="O452" s="100">
        <f t="shared" si="445"/>
        <v>4.9208939999999997</v>
      </c>
      <c r="P452" s="49">
        <f t="shared" si="446"/>
        <v>86.935794000000001</v>
      </c>
      <c r="Q452" s="129">
        <v>0</v>
      </c>
      <c r="R452" s="48">
        <f t="shared" si="447"/>
        <v>86.935794000000001</v>
      </c>
      <c r="S452" s="72">
        <f t="shared" si="448"/>
        <v>8.6935794000000008</v>
      </c>
      <c r="T452" s="47" t="s">
        <v>346</v>
      </c>
    </row>
    <row r="453" spans="1:21" x14ac:dyDescent="0.4">
      <c r="A453" s="70" t="s">
        <v>143</v>
      </c>
      <c r="B453" s="150">
        <v>67.349999999999994</v>
      </c>
      <c r="C453" s="115"/>
      <c r="D453" s="49">
        <f t="shared" si="461"/>
        <v>0.68</v>
      </c>
      <c r="E453" s="49">
        <f t="shared" si="462"/>
        <v>68.03</v>
      </c>
      <c r="F453" s="49">
        <v>10.8</v>
      </c>
      <c r="G453" s="48">
        <f t="shared" si="463"/>
        <v>78.83</v>
      </c>
      <c r="H453" s="43">
        <f t="shared" si="440"/>
        <v>2.3649</v>
      </c>
      <c r="I453" s="43">
        <f t="shared" si="441"/>
        <v>81.194900000000004</v>
      </c>
      <c r="J453" s="71"/>
      <c r="K453" s="51">
        <f t="shared" si="442"/>
        <v>81.194900000000004</v>
      </c>
      <c r="L453" s="71"/>
      <c r="M453" s="50">
        <f t="shared" si="443"/>
        <v>0.82000000000000006</v>
      </c>
      <c r="N453" s="50">
        <f t="shared" si="444"/>
        <v>82.014899999999997</v>
      </c>
      <c r="O453" s="100">
        <f t="shared" si="445"/>
        <v>4.9208939999999997</v>
      </c>
      <c r="P453" s="49">
        <f t="shared" si="446"/>
        <v>86.935794000000001</v>
      </c>
      <c r="Q453" s="129">
        <v>0</v>
      </c>
      <c r="R453" s="48">
        <f t="shared" si="447"/>
        <v>86.935794000000001</v>
      </c>
      <c r="S453" s="72">
        <f t="shared" si="448"/>
        <v>8.6935794000000008</v>
      </c>
      <c r="T453" s="47" t="s">
        <v>346</v>
      </c>
    </row>
    <row r="454" spans="1:21" x14ac:dyDescent="0.4">
      <c r="A454" s="70" t="s">
        <v>144</v>
      </c>
      <c r="B454" s="150">
        <v>67.349999999999994</v>
      </c>
      <c r="C454" s="115"/>
      <c r="D454" s="49">
        <f t="shared" si="461"/>
        <v>0.68</v>
      </c>
      <c r="E454" s="49">
        <f t="shared" si="462"/>
        <v>68.03</v>
      </c>
      <c r="F454" s="49">
        <v>10.8</v>
      </c>
      <c r="G454" s="48">
        <f t="shared" si="463"/>
        <v>78.83</v>
      </c>
      <c r="H454" s="43">
        <f t="shared" si="440"/>
        <v>2.3649</v>
      </c>
      <c r="I454" s="43">
        <f t="shared" si="441"/>
        <v>81.194900000000004</v>
      </c>
      <c r="J454" s="71"/>
      <c r="K454" s="51">
        <f t="shared" si="442"/>
        <v>81.194900000000004</v>
      </c>
      <c r="L454" s="71"/>
      <c r="M454" s="50">
        <f t="shared" si="443"/>
        <v>0.82000000000000006</v>
      </c>
      <c r="N454" s="50">
        <f t="shared" si="444"/>
        <v>82.014899999999997</v>
      </c>
      <c r="O454" s="100">
        <f t="shared" si="445"/>
        <v>4.9208939999999997</v>
      </c>
      <c r="P454" s="49">
        <f t="shared" si="446"/>
        <v>86.935794000000001</v>
      </c>
      <c r="Q454" s="129">
        <v>0</v>
      </c>
      <c r="R454" s="48">
        <f t="shared" si="447"/>
        <v>86.935794000000001</v>
      </c>
      <c r="S454" s="72">
        <f t="shared" si="448"/>
        <v>8.6935794000000008</v>
      </c>
      <c r="T454" s="47" t="s">
        <v>346</v>
      </c>
      <c r="U454" s="47"/>
    </row>
    <row r="455" spans="1:21" x14ac:dyDescent="0.4">
      <c r="A455" s="70" t="s">
        <v>145</v>
      </c>
      <c r="B455" s="150">
        <v>67.349999999999994</v>
      </c>
      <c r="C455" s="115"/>
      <c r="D455" s="49">
        <f t="shared" si="461"/>
        <v>0.68</v>
      </c>
      <c r="E455" s="49">
        <f t="shared" si="462"/>
        <v>68.03</v>
      </c>
      <c r="F455" s="49">
        <v>10.8</v>
      </c>
      <c r="G455" s="48">
        <f t="shared" si="463"/>
        <v>78.83</v>
      </c>
      <c r="H455" s="43">
        <f t="shared" si="440"/>
        <v>2.3649</v>
      </c>
      <c r="I455" s="43">
        <f t="shared" si="441"/>
        <v>81.194900000000004</v>
      </c>
      <c r="J455" s="71"/>
      <c r="K455" s="51">
        <f t="shared" si="442"/>
        <v>81.194900000000004</v>
      </c>
      <c r="L455" s="71"/>
      <c r="M455" s="50">
        <f t="shared" si="443"/>
        <v>0.82000000000000006</v>
      </c>
      <c r="N455" s="50">
        <f t="shared" si="444"/>
        <v>82.014899999999997</v>
      </c>
      <c r="O455" s="100">
        <f t="shared" si="445"/>
        <v>4.9208939999999997</v>
      </c>
      <c r="P455" s="49">
        <f t="shared" si="446"/>
        <v>86.935794000000001</v>
      </c>
      <c r="Q455" s="129">
        <v>0</v>
      </c>
      <c r="R455" s="48">
        <f t="shared" si="447"/>
        <v>86.935794000000001</v>
      </c>
      <c r="S455" s="72">
        <f t="shared" si="448"/>
        <v>8.6935794000000008</v>
      </c>
      <c r="T455" s="47" t="s">
        <v>346</v>
      </c>
    </row>
    <row r="456" spans="1:21" x14ac:dyDescent="0.4">
      <c r="A456" s="70" t="s">
        <v>146</v>
      </c>
      <c r="B456" s="150">
        <v>67.349999999999994</v>
      </c>
      <c r="C456" s="115"/>
      <c r="D456" s="49">
        <f t="shared" si="461"/>
        <v>0.68</v>
      </c>
      <c r="E456" s="49">
        <f t="shared" si="462"/>
        <v>68.03</v>
      </c>
      <c r="F456" s="49">
        <v>10.8</v>
      </c>
      <c r="G456" s="48">
        <f t="shared" si="463"/>
        <v>78.83</v>
      </c>
      <c r="H456" s="43">
        <f t="shared" si="440"/>
        <v>2.3649</v>
      </c>
      <c r="I456" s="43">
        <f t="shared" si="441"/>
        <v>81.194900000000004</v>
      </c>
      <c r="J456" s="71"/>
      <c r="K456" s="51">
        <f t="shared" si="442"/>
        <v>81.194900000000004</v>
      </c>
      <c r="L456" s="71"/>
      <c r="M456" s="50">
        <f t="shared" si="443"/>
        <v>0.82000000000000006</v>
      </c>
      <c r="N456" s="50">
        <f t="shared" si="444"/>
        <v>82.014899999999997</v>
      </c>
      <c r="O456" s="100">
        <f t="shared" si="445"/>
        <v>4.9208939999999997</v>
      </c>
      <c r="P456" s="49">
        <f t="shared" si="446"/>
        <v>86.935794000000001</v>
      </c>
      <c r="Q456" s="129">
        <v>0</v>
      </c>
      <c r="R456" s="48">
        <f t="shared" si="447"/>
        <v>86.935794000000001</v>
      </c>
      <c r="S456" s="72">
        <f t="shared" si="448"/>
        <v>8.6935794000000008</v>
      </c>
      <c r="T456" s="47" t="s">
        <v>346</v>
      </c>
      <c r="U456" s="35"/>
    </row>
    <row r="457" spans="1:21" x14ac:dyDescent="0.4">
      <c r="A457" s="70" t="s">
        <v>147</v>
      </c>
      <c r="B457" s="150">
        <v>67.349999999999994</v>
      </c>
      <c r="C457" s="115"/>
      <c r="D457" s="49">
        <f t="shared" si="461"/>
        <v>0.68</v>
      </c>
      <c r="E457" s="49">
        <f t="shared" si="462"/>
        <v>68.03</v>
      </c>
      <c r="F457" s="49">
        <v>10.8</v>
      </c>
      <c r="G457" s="48">
        <f t="shared" si="463"/>
        <v>78.83</v>
      </c>
      <c r="H457" s="43">
        <f t="shared" si="440"/>
        <v>2.3649</v>
      </c>
      <c r="I457" s="43">
        <f t="shared" si="441"/>
        <v>81.194900000000004</v>
      </c>
      <c r="J457" s="71"/>
      <c r="K457" s="51">
        <f t="shared" si="442"/>
        <v>81.194900000000004</v>
      </c>
      <c r="L457" s="71"/>
      <c r="M457" s="50">
        <f t="shared" si="443"/>
        <v>0.82000000000000006</v>
      </c>
      <c r="N457" s="50">
        <f t="shared" si="444"/>
        <v>82.014899999999997</v>
      </c>
      <c r="O457" s="100">
        <f t="shared" si="445"/>
        <v>4.9208939999999997</v>
      </c>
      <c r="P457" s="49">
        <f t="shared" si="446"/>
        <v>86.935794000000001</v>
      </c>
      <c r="Q457" s="129">
        <v>0</v>
      </c>
      <c r="R457" s="48">
        <f t="shared" si="447"/>
        <v>86.935794000000001</v>
      </c>
      <c r="S457" s="72">
        <f t="shared" si="448"/>
        <v>8.6935794000000008</v>
      </c>
      <c r="T457" s="47" t="s">
        <v>346</v>
      </c>
    </row>
    <row r="458" spans="1:21" s="47" customFormat="1" x14ac:dyDescent="0.4">
      <c r="A458" s="70" t="s">
        <v>148</v>
      </c>
      <c r="B458" s="150">
        <v>67.349999999999994</v>
      </c>
      <c r="C458" s="115"/>
      <c r="D458" s="49">
        <f t="shared" si="461"/>
        <v>0.68</v>
      </c>
      <c r="E458" s="49">
        <f t="shared" si="462"/>
        <v>68.03</v>
      </c>
      <c r="F458" s="49">
        <v>10.8</v>
      </c>
      <c r="G458" s="48">
        <f t="shared" si="463"/>
        <v>78.83</v>
      </c>
      <c r="H458" s="43">
        <f t="shared" si="440"/>
        <v>2.3649</v>
      </c>
      <c r="I458" s="43">
        <f t="shared" si="441"/>
        <v>81.194900000000004</v>
      </c>
      <c r="J458" s="71"/>
      <c r="K458" s="51">
        <f t="shared" si="442"/>
        <v>81.194900000000004</v>
      </c>
      <c r="L458" s="71"/>
      <c r="M458" s="50">
        <f t="shared" si="443"/>
        <v>0.82000000000000006</v>
      </c>
      <c r="N458" s="50">
        <f t="shared" si="444"/>
        <v>82.014899999999997</v>
      </c>
      <c r="O458" s="100">
        <f t="shared" si="445"/>
        <v>4.9208939999999997</v>
      </c>
      <c r="P458" s="49">
        <f t="shared" si="446"/>
        <v>86.935794000000001</v>
      </c>
      <c r="Q458" s="129">
        <v>0</v>
      </c>
      <c r="R458" s="48">
        <f t="shared" si="447"/>
        <v>86.935794000000001</v>
      </c>
      <c r="S458" s="72">
        <f t="shared" si="448"/>
        <v>8.6935794000000008</v>
      </c>
      <c r="T458" s="47" t="s">
        <v>346</v>
      </c>
      <c r="U458"/>
    </row>
    <row r="459" spans="1:21" x14ac:dyDescent="0.4">
      <c r="A459" s="70" t="s">
        <v>149</v>
      </c>
      <c r="B459" s="150">
        <v>67.349999999999994</v>
      </c>
      <c r="C459" s="115"/>
      <c r="D459" s="49">
        <f t="shared" si="461"/>
        <v>0.68</v>
      </c>
      <c r="E459" s="49">
        <f t="shared" si="462"/>
        <v>68.03</v>
      </c>
      <c r="F459" s="49">
        <v>10.8</v>
      </c>
      <c r="G459" s="48">
        <f t="shared" si="463"/>
        <v>78.83</v>
      </c>
      <c r="H459" s="43">
        <f t="shared" si="440"/>
        <v>2.3649</v>
      </c>
      <c r="I459" s="43">
        <f t="shared" si="441"/>
        <v>81.194900000000004</v>
      </c>
      <c r="J459" s="71"/>
      <c r="K459" s="51">
        <f t="shared" si="442"/>
        <v>81.194900000000004</v>
      </c>
      <c r="L459" s="71"/>
      <c r="M459" s="50">
        <f t="shared" si="443"/>
        <v>0.82000000000000006</v>
      </c>
      <c r="N459" s="50">
        <f t="shared" si="444"/>
        <v>82.014899999999997</v>
      </c>
      <c r="O459" s="100">
        <f t="shared" si="445"/>
        <v>4.9208939999999997</v>
      </c>
      <c r="P459" s="49">
        <f t="shared" si="446"/>
        <v>86.935794000000001</v>
      </c>
      <c r="Q459" s="129">
        <v>0</v>
      </c>
      <c r="R459" s="48">
        <f t="shared" si="447"/>
        <v>86.935794000000001</v>
      </c>
      <c r="S459" s="72">
        <f t="shared" si="448"/>
        <v>8.6935794000000008</v>
      </c>
      <c r="T459" s="47" t="s">
        <v>346</v>
      </c>
    </row>
    <row r="460" spans="1:21" s="35" customFormat="1" x14ac:dyDescent="0.4">
      <c r="A460" s="70" t="s">
        <v>150</v>
      </c>
      <c r="B460" s="150">
        <v>67.349999999999994</v>
      </c>
      <c r="C460" s="115"/>
      <c r="D460" s="49">
        <f t="shared" si="461"/>
        <v>0.68</v>
      </c>
      <c r="E460" s="49">
        <f t="shared" si="462"/>
        <v>68.03</v>
      </c>
      <c r="F460" s="49">
        <v>10.8</v>
      </c>
      <c r="G460" s="48">
        <f t="shared" si="463"/>
        <v>78.83</v>
      </c>
      <c r="H460" s="43">
        <f t="shared" si="440"/>
        <v>2.3649</v>
      </c>
      <c r="I460" s="43">
        <f t="shared" si="441"/>
        <v>81.194900000000004</v>
      </c>
      <c r="J460" s="71"/>
      <c r="K460" s="51">
        <f t="shared" si="442"/>
        <v>81.194900000000004</v>
      </c>
      <c r="L460" s="71"/>
      <c r="M460" s="50">
        <f t="shared" si="443"/>
        <v>0.82000000000000006</v>
      </c>
      <c r="N460" s="50">
        <f t="shared" si="444"/>
        <v>82.014899999999997</v>
      </c>
      <c r="O460" s="100">
        <f t="shared" si="445"/>
        <v>4.9208939999999997</v>
      </c>
      <c r="P460" s="49">
        <f t="shared" si="446"/>
        <v>86.935794000000001</v>
      </c>
      <c r="Q460" s="129">
        <v>0</v>
      </c>
      <c r="R460" s="48">
        <f t="shared" si="447"/>
        <v>86.935794000000001</v>
      </c>
      <c r="S460" s="72">
        <f t="shared" si="448"/>
        <v>8.6935794000000008</v>
      </c>
      <c r="T460" s="47" t="s">
        <v>346</v>
      </c>
      <c r="U460" s="36"/>
    </row>
    <row r="461" spans="1:21" x14ac:dyDescent="0.4">
      <c r="A461" s="69"/>
      <c r="B461" s="136"/>
      <c r="C461" s="116"/>
      <c r="D461" s="47"/>
      <c r="E461" s="47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47"/>
      <c r="Q461" s="23"/>
      <c r="R461" s="47"/>
      <c r="S461" s="47"/>
      <c r="T461" s="47" t="s">
        <v>346</v>
      </c>
      <c r="U461" s="47"/>
    </row>
    <row r="462" spans="1:21" x14ac:dyDescent="0.4">
      <c r="A462" s="106"/>
      <c r="B462" s="137"/>
      <c r="C462" s="117"/>
      <c r="D462" s="106"/>
      <c r="E462" s="106"/>
      <c r="F462" s="106"/>
      <c r="G462" s="106"/>
      <c r="H462" s="106"/>
      <c r="I462" s="106"/>
      <c r="J462" s="106"/>
      <c r="K462" s="106"/>
      <c r="L462" s="106"/>
      <c r="M462" s="106"/>
      <c r="N462" s="106"/>
      <c r="O462" s="106"/>
      <c r="P462" s="106"/>
      <c r="Q462" s="106"/>
      <c r="R462" s="106"/>
      <c r="S462" s="106"/>
      <c r="T462" s="47"/>
    </row>
    <row r="463" spans="1:21" x14ac:dyDescent="0.4">
      <c r="A463" s="24" t="s">
        <v>36</v>
      </c>
      <c r="B463" s="34">
        <v>55.04</v>
      </c>
      <c r="C463" s="110"/>
      <c r="D463" s="20">
        <f t="shared" ref="D463:D471" si="464">ROUNDUP(((B463-C463)*$D$4),2)</f>
        <v>0.56000000000000005</v>
      </c>
      <c r="E463" s="20">
        <f t="shared" ref="E463:E471" si="465">(B463-C463)+D463</f>
        <v>55.6</v>
      </c>
      <c r="F463" s="20">
        <v>10.8</v>
      </c>
      <c r="G463" s="19">
        <f>E463+$F$4</f>
        <v>66.400000000000006</v>
      </c>
      <c r="H463" s="43">
        <f t="shared" ref="H463:H476" si="466">G463*$H$4</f>
        <v>1.992</v>
      </c>
      <c r="I463" s="43">
        <f t="shared" ref="I463:I471" si="467">G463+H463</f>
        <v>68.39200000000001</v>
      </c>
      <c r="J463" s="16"/>
      <c r="K463" s="22">
        <f t="shared" ref="K463:K491" si="468">I463-J463</f>
        <v>68.39200000000001</v>
      </c>
      <c r="L463" s="21"/>
      <c r="M463" s="21">
        <f t="shared" ref="M463:M491" si="469">ROUNDUP((K463*$M$4),2)</f>
        <v>0.69000000000000006</v>
      </c>
      <c r="N463" s="21">
        <f t="shared" ref="N463:N471" si="470">(K463-L463)+M463</f>
        <v>69.082000000000008</v>
      </c>
      <c r="O463" s="100">
        <f t="shared" ref="O463:O491" si="471">(K463-L463+M463)*$O$4</f>
        <v>4.1449199999999999</v>
      </c>
      <c r="P463" s="20">
        <f t="shared" ref="P463:P491" si="472">N463+O463</f>
        <v>73.226920000000007</v>
      </c>
      <c r="Q463" s="87">
        <v>0</v>
      </c>
      <c r="R463" s="19">
        <f t="shared" ref="R463:R471" si="473">P463-Q463</f>
        <v>73.226920000000007</v>
      </c>
      <c r="S463" s="22">
        <f t="shared" ref="S463:S476" si="474">R463/10</f>
        <v>7.3226920000000009</v>
      </c>
      <c r="U463" s="36"/>
    </row>
    <row r="464" spans="1:21" s="36" customFormat="1" x14ac:dyDescent="0.4">
      <c r="A464" s="24" t="s">
        <v>54</v>
      </c>
      <c r="B464" s="34">
        <v>55.04</v>
      </c>
      <c r="C464" s="110"/>
      <c r="D464" s="20">
        <f t="shared" si="464"/>
        <v>0.56000000000000005</v>
      </c>
      <c r="E464" s="20">
        <f t="shared" si="465"/>
        <v>55.6</v>
      </c>
      <c r="F464" s="20">
        <v>10.8</v>
      </c>
      <c r="G464" s="19">
        <f>E464+$F$4</f>
        <v>66.400000000000006</v>
      </c>
      <c r="H464" s="43">
        <f t="shared" si="466"/>
        <v>1.992</v>
      </c>
      <c r="I464" s="43">
        <f t="shared" si="467"/>
        <v>68.39200000000001</v>
      </c>
      <c r="J464" s="16"/>
      <c r="K464" s="22">
        <f t="shared" si="468"/>
        <v>68.39200000000001</v>
      </c>
      <c r="L464" s="21"/>
      <c r="M464" s="21">
        <f t="shared" si="469"/>
        <v>0.69000000000000006</v>
      </c>
      <c r="N464" s="21">
        <f t="shared" si="470"/>
        <v>69.082000000000008</v>
      </c>
      <c r="O464" s="100">
        <f t="shared" si="471"/>
        <v>4.1449199999999999</v>
      </c>
      <c r="P464" s="20">
        <f t="shared" si="472"/>
        <v>73.226920000000007</v>
      </c>
      <c r="Q464" s="87">
        <v>0</v>
      </c>
      <c r="R464" s="19">
        <f t="shared" si="473"/>
        <v>73.226920000000007</v>
      </c>
      <c r="S464" s="22">
        <f t="shared" si="474"/>
        <v>7.3226920000000009</v>
      </c>
      <c r="T464" s="47" t="s">
        <v>184</v>
      </c>
    </row>
    <row r="465" spans="1:22" s="47" customFormat="1" x14ac:dyDescent="0.4">
      <c r="A465" s="24" t="s">
        <v>24</v>
      </c>
      <c r="B465" s="34">
        <v>56.34</v>
      </c>
      <c r="C465" s="110"/>
      <c r="D465" s="42">
        <f t="shared" si="464"/>
        <v>0.57000000000000006</v>
      </c>
      <c r="E465" s="42">
        <f t="shared" si="465"/>
        <v>56.910000000000004</v>
      </c>
      <c r="F465" s="42">
        <v>10.8</v>
      </c>
      <c r="G465" s="45">
        <f>E465+$F$4</f>
        <v>67.710000000000008</v>
      </c>
      <c r="H465" s="43">
        <f t="shared" si="466"/>
        <v>2.0313000000000003</v>
      </c>
      <c r="I465" s="43">
        <f t="shared" si="467"/>
        <v>69.74130000000001</v>
      </c>
      <c r="J465" s="40"/>
      <c r="K465" s="46">
        <f t="shared" si="468"/>
        <v>69.74130000000001</v>
      </c>
      <c r="L465" s="39"/>
      <c r="M465" s="39">
        <f t="shared" si="469"/>
        <v>0.7</v>
      </c>
      <c r="N465" s="39">
        <f t="shared" si="470"/>
        <v>70.441300000000012</v>
      </c>
      <c r="O465" s="100">
        <f t="shared" si="471"/>
        <v>4.2264780000000002</v>
      </c>
      <c r="P465" s="42">
        <f t="shared" si="472"/>
        <v>74.667778000000013</v>
      </c>
      <c r="Q465" s="87">
        <v>0</v>
      </c>
      <c r="R465" s="45">
        <f t="shared" si="473"/>
        <v>74.667778000000013</v>
      </c>
      <c r="S465" s="46">
        <f t="shared" si="474"/>
        <v>7.4667778000000009</v>
      </c>
      <c r="T465" s="47" t="s">
        <v>184</v>
      </c>
    </row>
    <row r="466" spans="1:22" x14ac:dyDescent="0.4">
      <c r="A466" s="57" t="s">
        <v>32</v>
      </c>
      <c r="B466" s="34">
        <v>35.64</v>
      </c>
      <c r="C466" s="110"/>
      <c r="D466" s="20">
        <f t="shared" si="464"/>
        <v>0.36</v>
      </c>
      <c r="E466" s="20">
        <f t="shared" si="465"/>
        <v>36</v>
      </c>
      <c r="F466" s="20">
        <v>5.4</v>
      </c>
      <c r="G466" s="19">
        <f t="shared" ref="G466:G471" si="475">E466+F466</f>
        <v>41.4</v>
      </c>
      <c r="H466" s="43">
        <f t="shared" si="466"/>
        <v>1.242</v>
      </c>
      <c r="I466" s="43">
        <f t="shared" si="467"/>
        <v>42.641999999999996</v>
      </c>
      <c r="J466" s="16"/>
      <c r="K466" s="22">
        <f t="shared" si="468"/>
        <v>42.641999999999996</v>
      </c>
      <c r="L466" s="21"/>
      <c r="M466" s="21">
        <f t="shared" si="469"/>
        <v>0.43</v>
      </c>
      <c r="N466" s="21">
        <f t="shared" si="470"/>
        <v>43.071999999999996</v>
      </c>
      <c r="O466" s="100">
        <f t="shared" si="471"/>
        <v>2.5843199999999995</v>
      </c>
      <c r="P466" s="20">
        <f t="shared" si="472"/>
        <v>45.656319999999994</v>
      </c>
      <c r="Q466" s="87">
        <v>0</v>
      </c>
      <c r="R466" s="19">
        <f t="shared" si="473"/>
        <v>45.656319999999994</v>
      </c>
      <c r="S466" s="22">
        <f t="shared" ref="S466:S471" si="476">R466/5</f>
        <v>9.131263999999998</v>
      </c>
      <c r="T466" s="47" t="s">
        <v>184</v>
      </c>
      <c r="U466" s="53"/>
    </row>
    <row r="467" spans="1:22" s="36" customFormat="1" x14ac:dyDescent="0.4">
      <c r="A467" s="57" t="s">
        <v>27</v>
      </c>
      <c r="B467" s="34">
        <v>35.64</v>
      </c>
      <c r="C467" s="110"/>
      <c r="D467" s="20">
        <f t="shared" si="464"/>
        <v>0.36</v>
      </c>
      <c r="E467" s="20">
        <f t="shared" si="465"/>
        <v>36</v>
      </c>
      <c r="F467" s="20">
        <v>5.4</v>
      </c>
      <c r="G467" s="19">
        <f t="shared" si="475"/>
        <v>41.4</v>
      </c>
      <c r="H467" s="43">
        <f t="shared" si="466"/>
        <v>1.242</v>
      </c>
      <c r="I467" s="43">
        <f t="shared" si="467"/>
        <v>42.641999999999996</v>
      </c>
      <c r="J467" s="16"/>
      <c r="K467" s="22">
        <f t="shared" si="468"/>
        <v>42.641999999999996</v>
      </c>
      <c r="L467" s="21"/>
      <c r="M467" s="21">
        <f t="shared" si="469"/>
        <v>0.43</v>
      </c>
      <c r="N467" s="21">
        <f t="shared" si="470"/>
        <v>43.071999999999996</v>
      </c>
      <c r="O467" s="100">
        <f t="shared" si="471"/>
        <v>2.5843199999999995</v>
      </c>
      <c r="P467" s="20">
        <f t="shared" si="472"/>
        <v>45.656319999999994</v>
      </c>
      <c r="Q467" s="87">
        <v>0</v>
      </c>
      <c r="R467" s="19">
        <f t="shared" si="473"/>
        <v>45.656319999999994</v>
      </c>
      <c r="S467" s="22">
        <f t="shared" si="476"/>
        <v>9.131263999999998</v>
      </c>
      <c r="T467" s="47" t="s">
        <v>184</v>
      </c>
      <c r="U467" s="53"/>
    </row>
    <row r="468" spans="1:22" s="36" customFormat="1" x14ac:dyDescent="0.4">
      <c r="A468" s="57" t="s">
        <v>29</v>
      </c>
      <c r="B468" s="34">
        <v>35.64</v>
      </c>
      <c r="C468" s="110"/>
      <c r="D468" s="20">
        <f t="shared" si="464"/>
        <v>0.36</v>
      </c>
      <c r="E468" s="20">
        <f t="shared" si="465"/>
        <v>36</v>
      </c>
      <c r="F468" s="20">
        <v>5.4</v>
      </c>
      <c r="G468" s="19">
        <f t="shared" si="475"/>
        <v>41.4</v>
      </c>
      <c r="H468" s="43">
        <f t="shared" si="466"/>
        <v>1.242</v>
      </c>
      <c r="I468" s="43">
        <f t="shared" si="467"/>
        <v>42.641999999999996</v>
      </c>
      <c r="J468" s="16"/>
      <c r="K468" s="22">
        <f t="shared" si="468"/>
        <v>42.641999999999996</v>
      </c>
      <c r="L468" s="21"/>
      <c r="M468" s="21">
        <f t="shared" si="469"/>
        <v>0.43</v>
      </c>
      <c r="N468" s="21">
        <f t="shared" si="470"/>
        <v>43.071999999999996</v>
      </c>
      <c r="O468" s="100">
        <f t="shared" si="471"/>
        <v>2.5843199999999995</v>
      </c>
      <c r="P468" s="20">
        <f t="shared" si="472"/>
        <v>45.656319999999994</v>
      </c>
      <c r="Q468" s="87">
        <v>0</v>
      </c>
      <c r="R468" s="19">
        <f t="shared" si="473"/>
        <v>45.656319999999994</v>
      </c>
      <c r="S468" s="22">
        <f t="shared" si="476"/>
        <v>9.131263999999998</v>
      </c>
      <c r="T468" s="47" t="s">
        <v>184</v>
      </c>
      <c r="U468" s="47"/>
    </row>
    <row r="469" spans="1:22" s="47" customFormat="1" x14ac:dyDescent="0.4">
      <c r="A469" s="57" t="s">
        <v>28</v>
      </c>
      <c r="B469" s="34">
        <v>35.64</v>
      </c>
      <c r="C469" s="110"/>
      <c r="D469" s="20">
        <f t="shared" si="464"/>
        <v>0.36</v>
      </c>
      <c r="E469" s="20">
        <f t="shared" si="465"/>
        <v>36</v>
      </c>
      <c r="F469" s="20">
        <v>5.4</v>
      </c>
      <c r="G469" s="19">
        <f t="shared" si="475"/>
        <v>41.4</v>
      </c>
      <c r="H469" s="43">
        <f t="shared" si="466"/>
        <v>1.242</v>
      </c>
      <c r="I469" s="43">
        <f t="shared" si="467"/>
        <v>42.641999999999996</v>
      </c>
      <c r="J469" s="16"/>
      <c r="K469" s="22">
        <f t="shared" si="468"/>
        <v>42.641999999999996</v>
      </c>
      <c r="L469" s="21"/>
      <c r="M469" s="21">
        <f t="shared" si="469"/>
        <v>0.43</v>
      </c>
      <c r="N469" s="21">
        <f t="shared" si="470"/>
        <v>43.071999999999996</v>
      </c>
      <c r="O469" s="100">
        <f t="shared" si="471"/>
        <v>2.5843199999999995</v>
      </c>
      <c r="P469" s="20">
        <f t="shared" si="472"/>
        <v>45.656319999999994</v>
      </c>
      <c r="Q469" s="87">
        <v>0</v>
      </c>
      <c r="R469" s="19">
        <f t="shared" si="473"/>
        <v>45.656319999999994</v>
      </c>
      <c r="S469" s="22">
        <f t="shared" si="476"/>
        <v>9.131263999999998</v>
      </c>
      <c r="T469" s="47" t="s">
        <v>184</v>
      </c>
      <c r="U469"/>
    </row>
    <row r="470" spans="1:22" x14ac:dyDescent="0.4">
      <c r="A470" s="57" t="s">
        <v>30</v>
      </c>
      <c r="B470" s="34">
        <v>35.64</v>
      </c>
      <c r="C470" s="110"/>
      <c r="D470" s="20">
        <f t="shared" si="464"/>
        <v>0.36</v>
      </c>
      <c r="E470" s="20">
        <f t="shared" si="465"/>
        <v>36</v>
      </c>
      <c r="F470" s="20">
        <v>5.4</v>
      </c>
      <c r="G470" s="19">
        <f t="shared" si="475"/>
        <v>41.4</v>
      </c>
      <c r="H470" s="43">
        <f t="shared" si="466"/>
        <v>1.242</v>
      </c>
      <c r="I470" s="43">
        <f t="shared" si="467"/>
        <v>42.641999999999996</v>
      </c>
      <c r="J470" s="16"/>
      <c r="K470" s="22">
        <f t="shared" si="468"/>
        <v>42.641999999999996</v>
      </c>
      <c r="L470" s="21"/>
      <c r="M470" s="21">
        <f t="shared" si="469"/>
        <v>0.43</v>
      </c>
      <c r="N470" s="21">
        <f t="shared" si="470"/>
        <v>43.071999999999996</v>
      </c>
      <c r="O470" s="100">
        <f t="shared" si="471"/>
        <v>2.5843199999999995</v>
      </c>
      <c r="P470" s="20">
        <f t="shared" si="472"/>
        <v>45.656319999999994</v>
      </c>
      <c r="Q470" s="87">
        <v>0</v>
      </c>
      <c r="R470" s="19">
        <f t="shared" si="473"/>
        <v>45.656319999999994</v>
      </c>
      <c r="S470" s="22">
        <f t="shared" si="476"/>
        <v>9.131263999999998</v>
      </c>
      <c r="T470" s="47" t="s">
        <v>184</v>
      </c>
      <c r="V470" s="53"/>
    </row>
    <row r="471" spans="1:22" s="47" customFormat="1" x14ac:dyDescent="0.4">
      <c r="A471" s="57" t="s">
        <v>31</v>
      </c>
      <c r="B471" s="34">
        <v>35.64</v>
      </c>
      <c r="C471" s="110"/>
      <c r="D471" s="20">
        <f t="shared" si="464"/>
        <v>0.36</v>
      </c>
      <c r="E471" s="20">
        <f t="shared" si="465"/>
        <v>36</v>
      </c>
      <c r="F471" s="20">
        <v>5.4</v>
      </c>
      <c r="G471" s="19">
        <f t="shared" si="475"/>
        <v>41.4</v>
      </c>
      <c r="H471" s="43">
        <f t="shared" si="466"/>
        <v>1.242</v>
      </c>
      <c r="I471" s="43">
        <f t="shared" si="467"/>
        <v>42.641999999999996</v>
      </c>
      <c r="J471" s="16"/>
      <c r="K471" s="22">
        <f t="shared" si="468"/>
        <v>42.641999999999996</v>
      </c>
      <c r="L471" s="21"/>
      <c r="M471" s="21">
        <f t="shared" si="469"/>
        <v>0.43</v>
      </c>
      <c r="N471" s="21">
        <f t="shared" si="470"/>
        <v>43.071999999999996</v>
      </c>
      <c r="O471" s="100">
        <f t="shared" si="471"/>
        <v>2.5843199999999995</v>
      </c>
      <c r="P471" s="20">
        <f t="shared" si="472"/>
        <v>45.656319999999994</v>
      </c>
      <c r="Q471" s="87">
        <v>0</v>
      </c>
      <c r="R471" s="19">
        <f t="shared" si="473"/>
        <v>45.656319999999994</v>
      </c>
      <c r="S471" s="22">
        <f t="shared" si="476"/>
        <v>9.131263999999998</v>
      </c>
      <c r="T471" s="47" t="s">
        <v>184</v>
      </c>
      <c r="V471" s="53"/>
    </row>
    <row r="472" spans="1:22" x14ac:dyDescent="0.4">
      <c r="A472" s="54"/>
      <c r="B472" s="132"/>
      <c r="C472" s="112"/>
      <c r="D472" s="49"/>
      <c r="E472" s="49"/>
      <c r="F472" s="49"/>
      <c r="G472" s="48"/>
      <c r="H472" s="43"/>
      <c r="I472" s="43"/>
      <c r="J472" s="40"/>
      <c r="K472" s="51"/>
      <c r="L472" s="50"/>
      <c r="M472" s="50"/>
      <c r="N472" s="50"/>
      <c r="O472" s="100"/>
      <c r="P472" s="49"/>
      <c r="Q472" s="87"/>
      <c r="R472" s="48"/>
      <c r="S472" s="51"/>
      <c r="T472" s="47" t="s">
        <v>184</v>
      </c>
      <c r="U472" s="47"/>
      <c r="V472" s="47"/>
    </row>
    <row r="473" spans="1:22" x14ac:dyDescent="0.4">
      <c r="A473" s="33" t="s">
        <v>17</v>
      </c>
      <c r="B473" s="34">
        <v>31.5</v>
      </c>
      <c r="C473" s="110"/>
      <c r="D473" s="20">
        <f>ROUNDUP(((B473-C473)*$D$4),2)</f>
        <v>0.32</v>
      </c>
      <c r="E473" s="20">
        <f>(B473-C473)+D473</f>
        <v>31.82</v>
      </c>
      <c r="F473" s="20">
        <v>10.8</v>
      </c>
      <c r="G473" s="19">
        <f>E473+$F$4</f>
        <v>42.620000000000005</v>
      </c>
      <c r="H473" s="43">
        <f t="shared" si="466"/>
        <v>1.2786000000000002</v>
      </c>
      <c r="I473" s="43">
        <f t="shared" ref="I473:I491" si="477">G473+H473</f>
        <v>43.898600000000002</v>
      </c>
      <c r="J473" s="16"/>
      <c r="K473" s="22">
        <f t="shared" si="468"/>
        <v>43.898600000000002</v>
      </c>
      <c r="L473" s="21"/>
      <c r="M473" s="21">
        <f t="shared" si="469"/>
        <v>0.44</v>
      </c>
      <c r="N473" s="21">
        <f>(K473-L473)+M473</f>
        <v>44.3386</v>
      </c>
      <c r="O473" s="100">
        <f t="shared" si="471"/>
        <v>2.6603159999999999</v>
      </c>
      <c r="P473" s="20">
        <f t="shared" si="472"/>
        <v>46.998916000000001</v>
      </c>
      <c r="Q473" s="87">
        <v>0</v>
      </c>
      <c r="R473" s="19">
        <f>P473-Q473</f>
        <v>46.998916000000001</v>
      </c>
      <c r="S473" s="22">
        <f t="shared" si="474"/>
        <v>4.6998915999999999</v>
      </c>
      <c r="T473" s="47"/>
      <c r="U473" s="47"/>
    </row>
    <row r="474" spans="1:22" x14ac:dyDescent="0.4">
      <c r="A474" s="25" t="s">
        <v>49</v>
      </c>
      <c r="B474" s="34">
        <v>22.05</v>
      </c>
      <c r="C474" s="110"/>
      <c r="D474" s="20">
        <f>ROUNDUP(((B474-C474)*$D$4),2)</f>
        <v>0.23</v>
      </c>
      <c r="E474" s="20">
        <f>(B474-C474)+D474</f>
        <v>22.28</v>
      </c>
      <c r="F474" s="20">
        <v>10.8</v>
      </c>
      <c r="G474" s="19">
        <f>E474+$F$4</f>
        <v>33.08</v>
      </c>
      <c r="H474" s="43">
        <f t="shared" si="466"/>
        <v>0.99239999999999995</v>
      </c>
      <c r="I474" s="43">
        <f t="shared" si="477"/>
        <v>34.072400000000002</v>
      </c>
      <c r="J474" s="16"/>
      <c r="K474" s="22">
        <f t="shared" si="468"/>
        <v>34.072400000000002</v>
      </c>
      <c r="L474" s="21"/>
      <c r="M474" s="21">
        <f t="shared" si="469"/>
        <v>0.35000000000000003</v>
      </c>
      <c r="N474" s="21">
        <f>(K474-L474)+M474</f>
        <v>34.422400000000003</v>
      </c>
      <c r="O474" s="100">
        <f t="shared" si="471"/>
        <v>2.0653440000000001</v>
      </c>
      <c r="P474" s="20">
        <f t="shared" si="472"/>
        <v>36.487744000000006</v>
      </c>
      <c r="Q474" s="87">
        <v>0</v>
      </c>
      <c r="R474" s="19">
        <f>P474-Q474</f>
        <v>36.487744000000006</v>
      </c>
      <c r="S474" s="22">
        <f t="shared" si="474"/>
        <v>3.6487744000000006</v>
      </c>
      <c r="T474" s="47" t="s">
        <v>184</v>
      </c>
    </row>
    <row r="475" spans="1:22" s="47" customFormat="1" x14ac:dyDescent="0.4">
      <c r="A475" s="25" t="s">
        <v>56</v>
      </c>
      <c r="B475" s="34">
        <v>18.75</v>
      </c>
      <c r="C475" s="110"/>
      <c r="D475" s="20">
        <f>ROUNDUP(((B475-C475)*$D$4),2)</f>
        <v>0.19</v>
      </c>
      <c r="E475" s="20">
        <f>(B475-C475)+D475</f>
        <v>18.940000000000001</v>
      </c>
      <c r="F475" s="20">
        <v>10.8</v>
      </c>
      <c r="G475" s="19">
        <f>E475+$F$4</f>
        <v>29.740000000000002</v>
      </c>
      <c r="H475" s="43">
        <f t="shared" si="466"/>
        <v>0.89219999999999999</v>
      </c>
      <c r="I475" s="43">
        <f t="shared" si="477"/>
        <v>30.632200000000001</v>
      </c>
      <c r="J475" s="16"/>
      <c r="K475" s="22">
        <f t="shared" si="468"/>
        <v>30.632200000000001</v>
      </c>
      <c r="L475" s="21"/>
      <c r="M475" s="21">
        <f t="shared" si="469"/>
        <v>0.31</v>
      </c>
      <c r="N475" s="21">
        <f>(K475-L475)+M475</f>
        <v>30.9422</v>
      </c>
      <c r="O475" s="100">
        <f t="shared" si="471"/>
        <v>1.8565319999999998</v>
      </c>
      <c r="P475" s="20">
        <f t="shared" si="472"/>
        <v>32.798732000000001</v>
      </c>
      <c r="Q475" s="87">
        <v>0</v>
      </c>
      <c r="R475" s="19">
        <f>P475-Q475</f>
        <v>32.798732000000001</v>
      </c>
      <c r="S475" s="22">
        <f t="shared" si="474"/>
        <v>3.2798731999999999</v>
      </c>
      <c r="T475" s="47" t="s">
        <v>184</v>
      </c>
      <c r="U475"/>
    </row>
    <row r="476" spans="1:22" s="47" customFormat="1" x14ac:dyDescent="0.4">
      <c r="A476" s="25" t="s">
        <v>57</v>
      </c>
      <c r="B476" s="34">
        <v>19.75</v>
      </c>
      <c r="C476" s="110"/>
      <c r="D476" s="20">
        <f>ROUNDUP(((B476-C476)*$D$4),2)</f>
        <v>0.2</v>
      </c>
      <c r="E476" s="20">
        <f>(B476-C476)+D476</f>
        <v>19.95</v>
      </c>
      <c r="F476" s="20">
        <v>10.8</v>
      </c>
      <c r="G476" s="19">
        <f>E476+$F$4</f>
        <v>30.75</v>
      </c>
      <c r="H476" s="43">
        <f t="shared" si="466"/>
        <v>0.92249999999999999</v>
      </c>
      <c r="I476" s="43">
        <f t="shared" si="477"/>
        <v>31.672499999999999</v>
      </c>
      <c r="J476" s="16"/>
      <c r="K476" s="22">
        <f t="shared" si="468"/>
        <v>31.672499999999999</v>
      </c>
      <c r="L476" s="21"/>
      <c r="M476" s="21">
        <f t="shared" si="469"/>
        <v>0.32</v>
      </c>
      <c r="N476" s="21">
        <f>(K476-L476)+M476</f>
        <v>31.9925</v>
      </c>
      <c r="O476" s="100">
        <f t="shared" si="471"/>
        <v>1.9195499999999999</v>
      </c>
      <c r="P476" s="20">
        <f t="shared" si="472"/>
        <v>33.912050000000001</v>
      </c>
      <c r="Q476" s="87">
        <v>0</v>
      </c>
      <c r="R476" s="19">
        <f>P476-Q476</f>
        <v>33.912050000000001</v>
      </c>
      <c r="S476" s="22">
        <f t="shared" si="474"/>
        <v>3.3912050000000002</v>
      </c>
      <c r="T476" s="47" t="s">
        <v>184</v>
      </c>
      <c r="U476"/>
    </row>
    <row r="477" spans="1:22" s="47" customFormat="1" x14ac:dyDescent="0.4">
      <c r="A477" s="52"/>
      <c r="B477" s="34"/>
      <c r="C477" s="110"/>
      <c r="D477" s="26"/>
      <c r="E477" s="26"/>
      <c r="F477" s="26"/>
      <c r="G477" s="26"/>
      <c r="H477" s="26"/>
      <c r="I477" s="26"/>
      <c r="J477" s="27"/>
      <c r="K477" s="26"/>
      <c r="L477" s="26"/>
      <c r="M477" s="26"/>
      <c r="N477" s="26"/>
      <c r="O477" s="14"/>
      <c r="P477" s="26"/>
      <c r="Q477" s="23"/>
      <c r="R477" s="26"/>
      <c r="S477" s="26"/>
      <c r="T477" s="47" t="s">
        <v>184</v>
      </c>
      <c r="U477"/>
    </row>
    <row r="478" spans="1:22" ht="18.45" x14ac:dyDescent="0.5">
      <c r="A478" s="103"/>
      <c r="B478" s="138"/>
      <c r="C478" s="118"/>
      <c r="D478" s="104"/>
      <c r="E478" s="104"/>
      <c r="F478" s="104"/>
      <c r="G478" s="104"/>
      <c r="H478" s="104"/>
      <c r="I478" s="104"/>
      <c r="J478" s="104"/>
      <c r="K478" s="104"/>
      <c r="L478" s="104"/>
      <c r="M478" s="104"/>
      <c r="N478" s="104"/>
      <c r="O478" s="104"/>
      <c r="P478" s="104"/>
      <c r="Q478" s="104"/>
      <c r="R478" s="104"/>
      <c r="S478" s="105"/>
      <c r="T478" s="47"/>
    </row>
    <row r="479" spans="1:22" x14ac:dyDescent="0.4">
      <c r="A479" s="44" t="s">
        <v>219</v>
      </c>
      <c r="B479" s="34">
        <v>22.79</v>
      </c>
      <c r="C479" s="110"/>
      <c r="D479" s="20">
        <f>ROUNDUP(((B479-C479)*$D$4),2)</f>
        <v>0.23</v>
      </c>
      <c r="E479" s="20">
        <f>(B479-C479)+D479</f>
        <v>23.02</v>
      </c>
      <c r="F479" s="20">
        <v>10.8</v>
      </c>
      <c r="G479" s="19">
        <f>E479+$F$4</f>
        <v>33.82</v>
      </c>
      <c r="H479" s="43">
        <f t="shared" ref="H479:H491" si="478">G479*$H$4</f>
        <v>1.0145999999999999</v>
      </c>
      <c r="I479" s="43">
        <f t="shared" si="477"/>
        <v>34.834600000000002</v>
      </c>
      <c r="J479" s="19">
        <v>0.5</v>
      </c>
      <c r="K479" s="22">
        <f t="shared" si="468"/>
        <v>34.334600000000002</v>
      </c>
      <c r="L479" s="21"/>
      <c r="M479" s="21">
        <f t="shared" si="469"/>
        <v>0.35000000000000003</v>
      </c>
      <c r="N479" s="21">
        <f>(K479-L479)+M479</f>
        <v>34.684600000000003</v>
      </c>
      <c r="O479" s="100">
        <f t="shared" si="471"/>
        <v>2.0810759999999999</v>
      </c>
      <c r="P479" s="20">
        <f t="shared" si="472"/>
        <v>36.765676000000006</v>
      </c>
      <c r="Q479" s="87">
        <v>0</v>
      </c>
      <c r="R479" s="19">
        <f>P479-Q479</f>
        <v>36.765676000000006</v>
      </c>
      <c r="S479" s="22">
        <f t="shared" ref="S479:S491" si="479">R479/10</f>
        <v>3.6765676000000007</v>
      </c>
      <c r="T479" s="47"/>
    </row>
    <row r="480" spans="1:22" x14ac:dyDescent="0.4">
      <c r="A480" s="73" t="s">
        <v>83</v>
      </c>
      <c r="B480" s="34">
        <v>22.29</v>
      </c>
      <c r="C480" s="110"/>
      <c r="D480" s="20">
        <f>ROUNDUP(((B480-C480)*$D$4),2)</f>
        <v>0.23</v>
      </c>
      <c r="E480" s="20">
        <f>(B480-C480)+D480</f>
        <v>22.52</v>
      </c>
      <c r="F480" s="20">
        <v>10.8</v>
      </c>
      <c r="G480" s="19">
        <f>E480+$F$4</f>
        <v>33.32</v>
      </c>
      <c r="H480" s="43">
        <f t="shared" si="478"/>
        <v>0.99959999999999993</v>
      </c>
      <c r="I480" s="43">
        <f t="shared" si="477"/>
        <v>34.319600000000001</v>
      </c>
      <c r="J480" s="19">
        <v>0.5</v>
      </c>
      <c r="K480" s="22">
        <f t="shared" si="468"/>
        <v>33.819600000000001</v>
      </c>
      <c r="L480" s="21"/>
      <c r="M480" s="21">
        <f t="shared" si="469"/>
        <v>0.34</v>
      </c>
      <c r="N480" s="21">
        <f>(K480-L480)+M480</f>
        <v>34.159600000000005</v>
      </c>
      <c r="O480" s="100">
        <f t="shared" si="471"/>
        <v>2.0495760000000001</v>
      </c>
      <c r="P480" s="20">
        <f t="shared" si="472"/>
        <v>36.209176000000006</v>
      </c>
      <c r="Q480" s="87">
        <v>0</v>
      </c>
      <c r="R480" s="19">
        <f>P480-Q480</f>
        <v>36.209176000000006</v>
      </c>
      <c r="S480" s="22">
        <f t="shared" si="479"/>
        <v>3.6209176000000007</v>
      </c>
      <c r="T480" s="47"/>
    </row>
    <row r="481" spans="1:21" x14ac:dyDescent="0.4">
      <c r="A481" s="52"/>
      <c r="B481" s="34"/>
      <c r="C481" s="11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15"/>
      <c r="P481" s="50"/>
      <c r="Q481" s="50"/>
      <c r="R481" s="50"/>
      <c r="S481" s="50"/>
      <c r="T481" s="47"/>
    </row>
    <row r="482" spans="1:21" ht="18.45" x14ac:dyDescent="0.5">
      <c r="A482" s="208" t="s">
        <v>68</v>
      </c>
      <c r="B482" s="209"/>
      <c r="C482" s="209"/>
      <c r="D482" s="209"/>
      <c r="E482" s="209"/>
      <c r="F482" s="209"/>
      <c r="G482" s="209"/>
      <c r="H482" s="209"/>
      <c r="I482" s="209"/>
      <c r="J482" s="209"/>
      <c r="K482" s="209"/>
      <c r="L482" s="209"/>
      <c r="M482" s="209"/>
      <c r="N482" s="209"/>
      <c r="O482" s="209"/>
      <c r="P482" s="209"/>
      <c r="Q482" s="209"/>
      <c r="R482" s="209"/>
      <c r="S482" s="210"/>
      <c r="T482" s="47"/>
    </row>
    <row r="483" spans="1:21" x14ac:dyDescent="0.4">
      <c r="A483" s="25" t="s">
        <v>18</v>
      </c>
      <c r="B483" s="124">
        <v>53.44</v>
      </c>
      <c r="C483" s="110"/>
      <c r="D483" s="20">
        <f>ROUNDUP(((B483-C483)*$D$4),2)</f>
        <v>0.54</v>
      </c>
      <c r="E483" s="20">
        <v>51.2</v>
      </c>
      <c r="F483" s="20">
        <v>10.8</v>
      </c>
      <c r="G483" s="19">
        <v>62</v>
      </c>
      <c r="H483" s="43">
        <f t="shared" si="478"/>
        <v>1.8599999999999999</v>
      </c>
      <c r="I483" s="43">
        <f t="shared" si="477"/>
        <v>63.86</v>
      </c>
      <c r="J483" s="124">
        <v>5</v>
      </c>
      <c r="K483" s="22">
        <f t="shared" si="468"/>
        <v>58.86</v>
      </c>
      <c r="L483" s="21"/>
      <c r="M483" s="21">
        <f t="shared" si="469"/>
        <v>0.59</v>
      </c>
      <c r="N483" s="21">
        <f t="shared" ref="N483:N491" si="480">(K483-L483)+M483</f>
        <v>59.45</v>
      </c>
      <c r="O483" s="100">
        <f t="shared" si="471"/>
        <v>3.5670000000000002</v>
      </c>
      <c r="P483" s="20">
        <f t="shared" si="472"/>
        <v>63.017000000000003</v>
      </c>
      <c r="Q483" s="87">
        <v>17.149999999999999</v>
      </c>
      <c r="R483" s="19">
        <f t="shared" ref="R483:R491" si="481">P483-Q483</f>
        <v>45.867000000000004</v>
      </c>
      <c r="S483" s="22">
        <f t="shared" si="479"/>
        <v>4.5867000000000004</v>
      </c>
      <c r="T483" s="47"/>
    </row>
    <row r="484" spans="1:21" x14ac:dyDescent="0.4">
      <c r="A484" s="25" t="s">
        <v>19</v>
      </c>
      <c r="B484" s="124">
        <v>38.5</v>
      </c>
      <c r="C484" s="110"/>
      <c r="D484" s="49">
        <f t="shared" ref="D484:D486" si="482">ROUNDUP(((B484-C484)*$D$4),2)</f>
        <v>0.39</v>
      </c>
      <c r="E484" s="20">
        <f>(B484-C484)+D484</f>
        <v>38.89</v>
      </c>
      <c r="F484" s="20">
        <v>10.8</v>
      </c>
      <c r="G484" s="19">
        <f>E484+$F$4</f>
        <v>49.69</v>
      </c>
      <c r="H484" s="43">
        <f t="shared" si="478"/>
        <v>1.4906999999999999</v>
      </c>
      <c r="I484" s="43">
        <f t="shared" si="477"/>
        <v>51.180699999999995</v>
      </c>
      <c r="J484" s="124"/>
      <c r="K484" s="22">
        <f t="shared" si="468"/>
        <v>51.180699999999995</v>
      </c>
      <c r="L484" s="21"/>
      <c r="M484" s="21">
        <f t="shared" si="469"/>
        <v>0.52</v>
      </c>
      <c r="N484" s="21">
        <f t="shared" si="480"/>
        <v>51.700699999999998</v>
      </c>
      <c r="O484" s="100">
        <f t="shared" si="471"/>
        <v>3.102042</v>
      </c>
      <c r="P484" s="20">
        <f t="shared" si="472"/>
        <v>54.802741999999995</v>
      </c>
      <c r="Q484" s="87">
        <v>0</v>
      </c>
      <c r="R484" s="19">
        <f t="shared" si="481"/>
        <v>54.802741999999995</v>
      </c>
      <c r="S484" s="22">
        <f t="shared" si="479"/>
        <v>5.4802741999999993</v>
      </c>
      <c r="T484" s="47" t="s">
        <v>345</v>
      </c>
    </row>
    <row r="485" spans="1:21" x14ac:dyDescent="0.4">
      <c r="A485" s="25" t="s">
        <v>20</v>
      </c>
      <c r="B485" s="124">
        <v>69.150000000000006</v>
      </c>
      <c r="C485" s="110"/>
      <c r="D485" s="49">
        <f t="shared" si="482"/>
        <v>0.7</v>
      </c>
      <c r="E485" s="49">
        <f>(B485-C485)+D485</f>
        <v>69.850000000000009</v>
      </c>
      <c r="F485" s="20">
        <v>10.8</v>
      </c>
      <c r="G485" s="19">
        <f>E485+$F$4</f>
        <v>80.650000000000006</v>
      </c>
      <c r="H485" s="43">
        <f t="shared" si="478"/>
        <v>2.4195000000000002</v>
      </c>
      <c r="I485" s="43">
        <f t="shared" si="477"/>
        <v>83.069500000000005</v>
      </c>
      <c r="J485" s="124">
        <v>0</v>
      </c>
      <c r="K485" s="22">
        <f t="shared" si="468"/>
        <v>83.069500000000005</v>
      </c>
      <c r="L485" s="21"/>
      <c r="M485" s="21">
        <f t="shared" si="469"/>
        <v>0.84</v>
      </c>
      <c r="N485" s="21">
        <f t="shared" si="480"/>
        <v>83.909500000000008</v>
      </c>
      <c r="O485" s="100">
        <f t="shared" si="471"/>
        <v>5.0345700000000004</v>
      </c>
      <c r="P485" s="20">
        <f t="shared" si="472"/>
        <v>88.944070000000011</v>
      </c>
      <c r="Q485" s="87">
        <v>0</v>
      </c>
      <c r="R485" s="19">
        <f t="shared" si="481"/>
        <v>88.944070000000011</v>
      </c>
      <c r="S485" s="22">
        <f t="shared" si="479"/>
        <v>8.8944070000000011</v>
      </c>
      <c r="T485" s="47" t="s">
        <v>218</v>
      </c>
    </row>
    <row r="486" spans="1:21" x14ac:dyDescent="0.4">
      <c r="A486" s="25" t="s">
        <v>185</v>
      </c>
      <c r="B486" s="124">
        <v>32.65</v>
      </c>
      <c r="C486" s="110"/>
      <c r="D486" s="49">
        <f t="shared" si="482"/>
        <v>0.33</v>
      </c>
      <c r="E486" s="42">
        <f>(B486-C486)+D486</f>
        <v>32.979999999999997</v>
      </c>
      <c r="F486" s="42">
        <v>10.8</v>
      </c>
      <c r="G486" s="45">
        <f>E486+$F$4</f>
        <v>43.78</v>
      </c>
      <c r="H486" s="43">
        <f t="shared" si="478"/>
        <v>1.3133999999999999</v>
      </c>
      <c r="I486" s="43">
        <f t="shared" si="477"/>
        <v>45.093400000000003</v>
      </c>
      <c r="J486" s="124">
        <v>5.5</v>
      </c>
      <c r="K486" s="46">
        <f t="shared" si="468"/>
        <v>39.593400000000003</v>
      </c>
      <c r="L486" s="39"/>
      <c r="M486" s="39">
        <f t="shared" si="469"/>
        <v>0.4</v>
      </c>
      <c r="N486" s="39">
        <f t="shared" si="480"/>
        <v>39.993400000000001</v>
      </c>
      <c r="O486" s="100">
        <f t="shared" si="471"/>
        <v>2.3996040000000001</v>
      </c>
      <c r="P486" s="42">
        <f t="shared" si="472"/>
        <v>42.393004000000005</v>
      </c>
      <c r="Q486" s="123">
        <v>16.100000000000001</v>
      </c>
      <c r="R486" s="45">
        <f t="shared" si="481"/>
        <v>26.293004000000003</v>
      </c>
      <c r="S486" s="46">
        <f t="shared" si="479"/>
        <v>2.6293004000000004</v>
      </c>
      <c r="T486" s="47" t="s">
        <v>345</v>
      </c>
    </row>
    <row r="487" spans="1:21" x14ac:dyDescent="0.4">
      <c r="A487" s="94"/>
      <c r="B487" s="132"/>
      <c r="C487" s="112"/>
      <c r="D487" s="26"/>
      <c r="E487" s="26"/>
      <c r="F487" s="26"/>
      <c r="G487" s="26"/>
      <c r="H487" s="26"/>
      <c r="I487" s="26"/>
      <c r="J487" s="27"/>
      <c r="K487" s="26"/>
      <c r="L487" s="26"/>
      <c r="M487" s="26"/>
      <c r="N487" s="26"/>
      <c r="O487" s="14"/>
      <c r="P487" s="64"/>
      <c r="Q487" s="50"/>
      <c r="R487" s="26"/>
      <c r="S487" s="26"/>
      <c r="T487" s="47" t="s">
        <v>218</v>
      </c>
    </row>
    <row r="488" spans="1:21" ht="18.45" x14ac:dyDescent="0.5">
      <c r="A488" s="208" t="s">
        <v>190</v>
      </c>
      <c r="B488" s="209"/>
      <c r="C488" s="209"/>
      <c r="D488" s="209"/>
      <c r="E488" s="209"/>
      <c r="F488" s="209"/>
      <c r="G488" s="209"/>
      <c r="H488" s="209"/>
      <c r="I488" s="209"/>
      <c r="J488" s="209"/>
      <c r="K488" s="209"/>
      <c r="L488" s="209"/>
      <c r="M488" s="209"/>
      <c r="N488" s="209"/>
      <c r="O488" s="209"/>
      <c r="P488" s="209"/>
      <c r="Q488" s="209"/>
      <c r="R488" s="209"/>
      <c r="S488" s="210"/>
    </row>
    <row r="489" spans="1:21" x14ac:dyDescent="0.4">
      <c r="A489" s="28" t="s">
        <v>21</v>
      </c>
      <c r="B489" s="34">
        <v>25.45</v>
      </c>
      <c r="C489" s="110"/>
      <c r="D489" s="20">
        <f>ROUNDUP(((B489-C489)*$D$4),2)</f>
        <v>0.26</v>
      </c>
      <c r="E489" s="20">
        <f>(B489-C489)+D489</f>
        <v>25.71</v>
      </c>
      <c r="F489" s="20">
        <v>10.8</v>
      </c>
      <c r="G489" s="19">
        <f>E489+$F$4</f>
        <v>36.510000000000005</v>
      </c>
      <c r="H489" s="43">
        <f t="shared" si="478"/>
        <v>1.0953000000000002</v>
      </c>
      <c r="I489" s="43">
        <f t="shared" si="477"/>
        <v>37.605300000000007</v>
      </c>
      <c r="J489" s="16"/>
      <c r="K489" s="22">
        <f t="shared" si="468"/>
        <v>37.605300000000007</v>
      </c>
      <c r="L489" s="21"/>
      <c r="M489" s="21">
        <f t="shared" si="469"/>
        <v>0.38</v>
      </c>
      <c r="N489" s="21">
        <f t="shared" si="480"/>
        <v>37.985300000000009</v>
      </c>
      <c r="O489" s="100">
        <f t="shared" si="471"/>
        <v>2.2791180000000004</v>
      </c>
      <c r="P489" s="20">
        <f t="shared" si="472"/>
        <v>40.264418000000006</v>
      </c>
      <c r="Q489" s="87">
        <v>0</v>
      </c>
      <c r="R489" s="19">
        <f t="shared" si="481"/>
        <v>40.264418000000006</v>
      </c>
      <c r="S489" s="22">
        <f t="shared" si="479"/>
        <v>4.0264418000000006</v>
      </c>
    </row>
    <row r="490" spans="1:21" x14ac:dyDescent="0.4">
      <c r="A490" s="25" t="s">
        <v>22</v>
      </c>
      <c r="B490" s="34">
        <v>25.86</v>
      </c>
      <c r="C490" s="110"/>
      <c r="D490" s="20">
        <f>ROUNDUP(((B490-C490)*$D$4),2)</f>
        <v>0.26</v>
      </c>
      <c r="E490" s="20">
        <f>(B490-C490)+D490</f>
        <v>26.12</v>
      </c>
      <c r="F490" s="20">
        <v>10.8</v>
      </c>
      <c r="G490" s="19">
        <f>E490+$F$4</f>
        <v>36.92</v>
      </c>
      <c r="H490" s="43">
        <f t="shared" si="478"/>
        <v>1.1075999999999999</v>
      </c>
      <c r="I490" s="43">
        <f t="shared" si="477"/>
        <v>38.0276</v>
      </c>
      <c r="J490" s="16"/>
      <c r="K490" s="22">
        <f t="shared" si="468"/>
        <v>38.0276</v>
      </c>
      <c r="L490" s="21"/>
      <c r="M490" s="21">
        <f t="shared" si="469"/>
        <v>0.39</v>
      </c>
      <c r="N490" s="21">
        <f t="shared" si="480"/>
        <v>38.4176</v>
      </c>
      <c r="O490" s="100">
        <f t="shared" si="471"/>
        <v>2.305056</v>
      </c>
      <c r="P490" s="20">
        <f t="shared" si="472"/>
        <v>40.722656000000001</v>
      </c>
      <c r="Q490" s="87">
        <v>0</v>
      </c>
      <c r="R490" s="19">
        <f t="shared" si="481"/>
        <v>40.722656000000001</v>
      </c>
      <c r="S490" s="22">
        <f t="shared" si="479"/>
        <v>4.0722655999999997</v>
      </c>
      <c r="T490" s="47" t="s">
        <v>191</v>
      </c>
    </row>
    <row r="491" spans="1:21" x14ac:dyDescent="0.4">
      <c r="A491" s="25" t="s">
        <v>23</v>
      </c>
      <c r="B491" s="34">
        <v>43.19</v>
      </c>
      <c r="C491" s="110"/>
      <c r="D491" s="20">
        <f>ROUNDUP(((B491-C491)*$D$4),2)</f>
        <v>0.44</v>
      </c>
      <c r="E491" s="20">
        <f>(B491-C491)+D491</f>
        <v>43.629999999999995</v>
      </c>
      <c r="F491" s="20">
        <v>10.8</v>
      </c>
      <c r="G491" s="19">
        <f>E491+$F$4</f>
        <v>54.429999999999993</v>
      </c>
      <c r="H491" s="43">
        <f t="shared" si="478"/>
        <v>1.6328999999999998</v>
      </c>
      <c r="I491" s="43">
        <f t="shared" si="477"/>
        <v>56.062899999999992</v>
      </c>
      <c r="J491" s="19">
        <v>10</v>
      </c>
      <c r="K491" s="22">
        <f t="shared" si="468"/>
        <v>46.062899999999992</v>
      </c>
      <c r="L491" s="21"/>
      <c r="M491" s="21">
        <f t="shared" si="469"/>
        <v>0.47000000000000003</v>
      </c>
      <c r="N491" s="21">
        <f t="shared" si="480"/>
        <v>46.532899999999991</v>
      </c>
      <c r="O491" s="100">
        <f t="shared" si="471"/>
        <v>2.7919739999999993</v>
      </c>
      <c r="P491" s="20">
        <f t="shared" si="472"/>
        <v>49.324873999999987</v>
      </c>
      <c r="Q491" s="87">
        <v>0</v>
      </c>
      <c r="R491" s="19">
        <f t="shared" si="481"/>
        <v>49.324873999999987</v>
      </c>
      <c r="S491" s="22">
        <f t="shared" si="479"/>
        <v>4.9324873999999985</v>
      </c>
      <c r="T491" s="47" t="s">
        <v>191</v>
      </c>
    </row>
    <row r="492" spans="1:21" x14ac:dyDescent="0.4">
      <c r="A492" s="52"/>
      <c r="B492" s="34"/>
      <c r="C492" s="112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14"/>
      <c r="P492" s="26"/>
      <c r="Q492" s="50"/>
      <c r="R492" s="26"/>
      <c r="S492" s="26"/>
      <c r="T492" s="47" t="s">
        <v>191</v>
      </c>
    </row>
    <row r="493" spans="1:21" ht="18.45" x14ac:dyDescent="0.5">
      <c r="A493" s="208" t="s">
        <v>84</v>
      </c>
      <c r="B493" s="209"/>
      <c r="C493" s="209"/>
      <c r="D493" s="209"/>
      <c r="E493" s="209"/>
      <c r="F493" s="209"/>
      <c r="G493" s="209"/>
      <c r="H493" s="209"/>
      <c r="I493" s="209"/>
      <c r="J493" s="209"/>
      <c r="K493" s="209"/>
      <c r="L493" s="209"/>
      <c r="M493" s="209"/>
      <c r="N493" s="209"/>
      <c r="O493" s="209"/>
      <c r="P493" s="209"/>
      <c r="Q493" s="209"/>
      <c r="R493" s="209"/>
      <c r="S493" s="210"/>
    </row>
    <row r="494" spans="1:21" ht="15" thickBot="1" x14ac:dyDescent="0.45">
      <c r="A494" s="33" t="s">
        <v>44</v>
      </c>
      <c r="B494" s="148">
        <v>47.5</v>
      </c>
      <c r="C494" s="110"/>
      <c r="D494" s="20">
        <f>ROUNDUP(((B494-C494)*$D$4),2)</f>
        <v>0.48</v>
      </c>
      <c r="E494" s="20">
        <f>(B494-C494)+D494</f>
        <v>47.98</v>
      </c>
      <c r="F494" s="20">
        <v>10.8</v>
      </c>
      <c r="G494" s="34">
        <f>E494+$F$4</f>
        <v>58.78</v>
      </c>
      <c r="H494" s="43">
        <f>G494*$H$4</f>
        <v>1.7634000000000001</v>
      </c>
      <c r="I494" s="43">
        <f>G494+H494</f>
        <v>60.543399999999998</v>
      </c>
      <c r="J494" s="50">
        <v>4</v>
      </c>
      <c r="K494" s="22">
        <f>I494-J494</f>
        <v>56.543399999999998</v>
      </c>
      <c r="L494" s="21"/>
      <c r="M494" s="21">
        <f>ROUNDUP(((K494-L494)*$M$4),2)</f>
        <v>0.57000000000000006</v>
      </c>
      <c r="N494" s="21">
        <f>(K494-L494)+M494</f>
        <v>57.113399999999999</v>
      </c>
      <c r="O494" s="100">
        <f>N494*0.06</f>
        <v>3.4268039999999997</v>
      </c>
      <c r="P494" s="20">
        <f>N494+O494</f>
        <v>60.540203999999996</v>
      </c>
      <c r="Q494" s="87"/>
      <c r="R494" s="19">
        <f>P494-Q494</f>
        <v>60.540203999999996</v>
      </c>
      <c r="S494" s="22">
        <f>R494/10</f>
        <v>6.0540203999999997</v>
      </c>
    </row>
    <row r="495" spans="1:21" ht="15" thickBot="1" x14ac:dyDescent="0.45">
      <c r="A495" s="25">
        <v>1839</v>
      </c>
      <c r="B495" s="148">
        <v>47.2</v>
      </c>
      <c r="C495" s="110"/>
      <c r="D495" s="49">
        <f t="shared" ref="D495:D501" si="483">ROUNDUP(((B495-C495)*$D$4),2)</f>
        <v>0.48</v>
      </c>
      <c r="E495" s="20">
        <f>(B495-C495)+D495</f>
        <v>47.68</v>
      </c>
      <c r="F495" s="20">
        <v>10.8</v>
      </c>
      <c r="G495" s="34">
        <f t="shared" ref="G495:G501" si="484">E495+$F$4</f>
        <v>58.480000000000004</v>
      </c>
      <c r="H495" s="43">
        <f t="shared" ref="H495:H507" si="485">G495*$H$4</f>
        <v>1.7544</v>
      </c>
      <c r="I495" s="43">
        <f t="shared" ref="I495:I501" si="486">G495+H495</f>
        <v>60.234400000000001</v>
      </c>
      <c r="J495" s="50"/>
      <c r="K495" s="22">
        <f t="shared" ref="K495:K507" si="487">I495-J495</f>
        <v>60.234400000000001</v>
      </c>
      <c r="L495" s="21"/>
      <c r="M495" s="21">
        <f t="shared" ref="M495:M507" si="488">ROUNDUP(((K495-L495)*$M$4),2)</f>
        <v>0.61</v>
      </c>
      <c r="N495" s="21">
        <f t="shared" ref="N495:N507" si="489">(K495-L495)+M495</f>
        <v>60.8444</v>
      </c>
      <c r="O495" s="100">
        <f t="shared" ref="O495:O507" si="490">N495*0.06</f>
        <v>3.6506639999999999</v>
      </c>
      <c r="P495" s="20">
        <f t="shared" ref="P495:P507" si="491">N495+O495</f>
        <v>64.495063999999999</v>
      </c>
      <c r="Q495" s="87">
        <v>5.5</v>
      </c>
      <c r="R495" s="19">
        <f t="shared" ref="R495:R507" si="492">P495-Q495</f>
        <v>58.995063999999999</v>
      </c>
      <c r="S495" s="22">
        <f t="shared" ref="S495:S507" si="493">R495/10</f>
        <v>5.8995063999999999</v>
      </c>
      <c r="T495" s="47" t="s">
        <v>314</v>
      </c>
    </row>
    <row r="496" spans="1:21" ht="15" thickBot="1" x14ac:dyDescent="0.45">
      <c r="A496" s="24" t="s">
        <v>220</v>
      </c>
      <c r="B496" s="148">
        <v>33.700000000000003</v>
      </c>
      <c r="C496" s="110"/>
      <c r="D496" s="49">
        <f t="shared" si="483"/>
        <v>0.34</v>
      </c>
      <c r="E496" s="49">
        <v>25.2</v>
      </c>
      <c r="F496" s="49">
        <v>10.8</v>
      </c>
      <c r="G496" s="34">
        <f t="shared" si="484"/>
        <v>36</v>
      </c>
      <c r="H496" s="43">
        <f t="shared" si="485"/>
        <v>1.08</v>
      </c>
      <c r="I496" s="43">
        <f t="shared" si="486"/>
        <v>37.08</v>
      </c>
      <c r="J496" s="34">
        <v>8.6999999999999993</v>
      </c>
      <c r="K496" s="51">
        <f t="shared" si="487"/>
        <v>28.38</v>
      </c>
      <c r="L496" s="48"/>
      <c r="M496" s="50">
        <f t="shared" si="488"/>
        <v>0.29000000000000004</v>
      </c>
      <c r="N496" s="50">
        <f t="shared" si="489"/>
        <v>28.669999999999998</v>
      </c>
      <c r="O496" s="100">
        <f t="shared" si="490"/>
        <v>1.7201999999999997</v>
      </c>
      <c r="P496" s="49">
        <f t="shared" si="491"/>
        <v>30.390199999999997</v>
      </c>
      <c r="Q496" s="87"/>
      <c r="R496" s="48">
        <f t="shared" si="492"/>
        <v>30.390199999999997</v>
      </c>
      <c r="S496" s="51">
        <f t="shared" si="493"/>
        <v>3.0390199999999998</v>
      </c>
      <c r="T496" s="47" t="s">
        <v>314</v>
      </c>
      <c r="U496" s="47"/>
    </row>
    <row r="497" spans="1:21" ht="15" thickBot="1" x14ac:dyDescent="0.45">
      <c r="A497" s="25" t="s">
        <v>45</v>
      </c>
      <c r="B497" s="148">
        <v>47.5</v>
      </c>
      <c r="C497" s="110"/>
      <c r="D497" s="49">
        <f t="shared" si="483"/>
        <v>0.48</v>
      </c>
      <c r="E497" s="20">
        <f>(B497-C497)+D497</f>
        <v>47.98</v>
      </c>
      <c r="F497" s="20">
        <v>10.8</v>
      </c>
      <c r="G497" s="34">
        <f t="shared" si="484"/>
        <v>58.78</v>
      </c>
      <c r="H497" s="43">
        <f t="shared" si="485"/>
        <v>1.7634000000000001</v>
      </c>
      <c r="I497" s="43">
        <f t="shared" si="486"/>
        <v>60.543399999999998</v>
      </c>
      <c r="J497" s="50"/>
      <c r="K497" s="22">
        <f t="shared" si="487"/>
        <v>60.543399999999998</v>
      </c>
      <c r="L497" s="21"/>
      <c r="M497" s="50">
        <f t="shared" si="488"/>
        <v>0.61</v>
      </c>
      <c r="N497" s="50">
        <f t="shared" si="489"/>
        <v>61.153399999999998</v>
      </c>
      <c r="O497" s="100">
        <f t="shared" si="490"/>
        <v>3.6692039999999997</v>
      </c>
      <c r="P497" s="49">
        <f t="shared" si="491"/>
        <v>64.822603999999998</v>
      </c>
      <c r="Q497" s="87">
        <v>5.5</v>
      </c>
      <c r="R497" s="48">
        <f t="shared" si="492"/>
        <v>59.322603999999998</v>
      </c>
      <c r="S497" s="51">
        <f t="shared" si="493"/>
        <v>5.9322603999999997</v>
      </c>
      <c r="T497" s="47" t="s">
        <v>314</v>
      </c>
    </row>
    <row r="498" spans="1:21" ht="15" thickBot="1" x14ac:dyDescent="0.45">
      <c r="A498" s="25" t="s">
        <v>46</v>
      </c>
      <c r="B498" s="148">
        <v>27.95</v>
      </c>
      <c r="C498" s="109"/>
      <c r="D498" s="49">
        <f t="shared" si="483"/>
        <v>0.28000000000000003</v>
      </c>
      <c r="E498" s="20">
        <f>(B498-C498)+D498</f>
        <v>28.23</v>
      </c>
      <c r="F498" s="20">
        <v>10.8</v>
      </c>
      <c r="G498" s="34">
        <f t="shared" si="484"/>
        <v>39.03</v>
      </c>
      <c r="H498" s="43">
        <f t="shared" si="485"/>
        <v>1.1709000000000001</v>
      </c>
      <c r="I498" s="43">
        <f t="shared" si="486"/>
        <v>40.200900000000004</v>
      </c>
      <c r="J498" s="50">
        <v>8</v>
      </c>
      <c r="K498" s="22">
        <f t="shared" si="487"/>
        <v>32.200900000000004</v>
      </c>
      <c r="L498" s="18"/>
      <c r="M498" s="50">
        <f t="shared" si="488"/>
        <v>0.33</v>
      </c>
      <c r="N498" s="50">
        <f t="shared" si="489"/>
        <v>32.530900000000003</v>
      </c>
      <c r="O498" s="100">
        <f t="shared" si="490"/>
        <v>1.951854</v>
      </c>
      <c r="P498" s="49">
        <f t="shared" si="491"/>
        <v>34.482754</v>
      </c>
      <c r="Q498" s="87"/>
      <c r="R498" s="48">
        <f t="shared" si="492"/>
        <v>34.482754</v>
      </c>
      <c r="S498" s="51">
        <f t="shared" si="493"/>
        <v>3.4482754</v>
      </c>
      <c r="T498" s="47" t="s">
        <v>314</v>
      </c>
    </row>
    <row r="499" spans="1:21" ht="15" thickBot="1" x14ac:dyDescent="0.45">
      <c r="A499" s="33" t="s">
        <v>47</v>
      </c>
      <c r="B499" s="148">
        <v>47.5</v>
      </c>
      <c r="C499" s="109"/>
      <c r="D499" s="49">
        <f t="shared" si="483"/>
        <v>0.48</v>
      </c>
      <c r="E499" s="20">
        <f>(B499-C499)+D499</f>
        <v>47.98</v>
      </c>
      <c r="F499" s="20">
        <v>10.8</v>
      </c>
      <c r="G499" s="34">
        <f t="shared" si="484"/>
        <v>58.78</v>
      </c>
      <c r="H499" s="43">
        <f t="shared" si="485"/>
        <v>1.7634000000000001</v>
      </c>
      <c r="I499" s="43">
        <f t="shared" si="486"/>
        <v>60.543399999999998</v>
      </c>
      <c r="J499" s="50">
        <v>1</v>
      </c>
      <c r="K499" s="22">
        <f t="shared" si="487"/>
        <v>59.543399999999998</v>
      </c>
      <c r="L499" s="18"/>
      <c r="M499" s="50">
        <f t="shared" si="488"/>
        <v>0.6</v>
      </c>
      <c r="N499" s="50">
        <f t="shared" si="489"/>
        <v>60.1434</v>
      </c>
      <c r="O499" s="100">
        <f t="shared" si="490"/>
        <v>3.6086039999999997</v>
      </c>
      <c r="P499" s="49">
        <f t="shared" si="491"/>
        <v>63.752003999999999</v>
      </c>
      <c r="Q499" s="87">
        <v>4.45</v>
      </c>
      <c r="R499" s="48">
        <f t="shared" si="492"/>
        <v>59.302003999999997</v>
      </c>
      <c r="S499" s="51">
        <f t="shared" si="493"/>
        <v>5.9302003999999995</v>
      </c>
      <c r="T499" s="47" t="s">
        <v>314</v>
      </c>
    </row>
    <row r="500" spans="1:21" s="47" customFormat="1" ht="15" thickBot="1" x14ac:dyDescent="0.45">
      <c r="A500" s="25" t="s">
        <v>48</v>
      </c>
      <c r="B500" s="148">
        <v>47.5</v>
      </c>
      <c r="C500" s="109"/>
      <c r="D500" s="49">
        <f t="shared" si="483"/>
        <v>0.48</v>
      </c>
      <c r="E500" s="20">
        <f>(B500-C500)+D500</f>
        <v>47.98</v>
      </c>
      <c r="F500" s="20">
        <v>10.8</v>
      </c>
      <c r="G500" s="34">
        <f t="shared" si="484"/>
        <v>58.78</v>
      </c>
      <c r="H500" s="43">
        <f t="shared" si="485"/>
        <v>1.7634000000000001</v>
      </c>
      <c r="I500" s="43">
        <f t="shared" si="486"/>
        <v>60.543399999999998</v>
      </c>
      <c r="J500" s="50"/>
      <c r="K500" s="22">
        <f t="shared" si="487"/>
        <v>60.543399999999998</v>
      </c>
      <c r="L500" s="18"/>
      <c r="M500" s="50">
        <f t="shared" si="488"/>
        <v>0.61</v>
      </c>
      <c r="N500" s="50">
        <f t="shared" si="489"/>
        <v>61.153399999999998</v>
      </c>
      <c r="O500" s="100">
        <f t="shared" si="490"/>
        <v>3.6692039999999997</v>
      </c>
      <c r="P500" s="49">
        <f t="shared" si="491"/>
        <v>64.822603999999998</v>
      </c>
      <c r="Q500" s="87">
        <v>10</v>
      </c>
      <c r="R500" s="48">
        <f t="shared" si="492"/>
        <v>54.822603999999998</v>
      </c>
      <c r="S500" s="51">
        <f t="shared" si="493"/>
        <v>5.4822603999999995</v>
      </c>
      <c r="T500" s="47" t="s">
        <v>314</v>
      </c>
      <c r="U500"/>
    </row>
    <row r="501" spans="1:21" ht="15" thickBot="1" x14ac:dyDescent="0.45">
      <c r="A501" s="25" t="s">
        <v>59</v>
      </c>
      <c r="B501" s="148">
        <v>48.75</v>
      </c>
      <c r="C501" s="109"/>
      <c r="D501" s="49">
        <f t="shared" si="483"/>
        <v>0.49</v>
      </c>
      <c r="E501" s="42">
        <f>(B501-C501)+D501</f>
        <v>49.24</v>
      </c>
      <c r="F501" s="42">
        <v>10.8</v>
      </c>
      <c r="G501" s="34">
        <f t="shared" si="484"/>
        <v>60.040000000000006</v>
      </c>
      <c r="H501" s="43">
        <f t="shared" si="485"/>
        <v>1.8012000000000001</v>
      </c>
      <c r="I501" s="43">
        <f t="shared" si="486"/>
        <v>61.841200000000008</v>
      </c>
      <c r="J501" s="50"/>
      <c r="K501" s="46">
        <f t="shared" si="487"/>
        <v>61.841200000000008</v>
      </c>
      <c r="L501" s="37"/>
      <c r="M501" s="50">
        <f t="shared" si="488"/>
        <v>0.62</v>
      </c>
      <c r="N501" s="50">
        <f t="shared" si="489"/>
        <v>62.461200000000005</v>
      </c>
      <c r="O501" s="100">
        <f t="shared" si="490"/>
        <v>3.7476720000000001</v>
      </c>
      <c r="P501" s="49">
        <f t="shared" si="491"/>
        <v>66.208872</v>
      </c>
      <c r="Q501" s="87">
        <v>3</v>
      </c>
      <c r="R501" s="48">
        <f t="shared" si="492"/>
        <v>63.208872</v>
      </c>
      <c r="S501" s="51">
        <f t="shared" si="493"/>
        <v>6.3208871999999996</v>
      </c>
      <c r="T501" s="47" t="s">
        <v>314</v>
      </c>
    </row>
    <row r="502" spans="1:21" x14ac:dyDescent="0.4">
      <c r="A502" s="74"/>
      <c r="B502" s="139"/>
      <c r="C502" s="119"/>
      <c r="D502" s="75"/>
      <c r="E502" s="75"/>
      <c r="F502" s="75"/>
      <c r="G502" s="75"/>
      <c r="H502" s="75"/>
      <c r="I502" s="75"/>
      <c r="J502" s="75"/>
      <c r="K502" s="75"/>
      <c r="L502" s="76"/>
      <c r="M502" s="75"/>
      <c r="N502" s="75"/>
      <c r="O502" s="77"/>
      <c r="P502" s="75"/>
      <c r="Q502" s="97"/>
      <c r="R502" s="75"/>
      <c r="S502" s="75"/>
      <c r="T502" s="47" t="s">
        <v>314</v>
      </c>
    </row>
    <row r="503" spans="1:21" x14ac:dyDescent="0.4">
      <c r="A503" s="78"/>
      <c r="B503" s="140"/>
      <c r="C503" s="120"/>
      <c r="D503" s="66"/>
      <c r="E503" s="66"/>
      <c r="F503" s="66"/>
      <c r="G503" s="66"/>
      <c r="H503" s="66"/>
      <c r="I503" s="66"/>
      <c r="J503" s="66"/>
      <c r="K503" s="66"/>
      <c r="L503" s="79"/>
      <c r="M503" s="66"/>
      <c r="N503" s="66"/>
      <c r="O503" s="67"/>
      <c r="P503" s="66"/>
      <c r="Q503" s="66"/>
      <c r="R503" s="66"/>
      <c r="S503" s="66"/>
    </row>
    <row r="504" spans="1:21" x14ac:dyDescent="0.4">
      <c r="A504" s="25" t="s">
        <v>50</v>
      </c>
      <c r="B504" s="31">
        <v>22</v>
      </c>
      <c r="C504" s="110"/>
      <c r="D504" s="49">
        <f>ROUNDUP(((B504-C504)*$D$4),2)</f>
        <v>0.22</v>
      </c>
      <c r="E504" s="49">
        <f>(B504-C504)+D504</f>
        <v>22.22</v>
      </c>
      <c r="F504" s="49">
        <v>10.8</v>
      </c>
      <c r="G504" s="19">
        <f>E504+$F$4</f>
        <v>33.019999999999996</v>
      </c>
      <c r="H504" s="43">
        <f t="shared" si="485"/>
        <v>0.99059999999999981</v>
      </c>
      <c r="I504" s="43">
        <f t="shared" ref="I504:I507" si="494">G504+H504</f>
        <v>34.010599999999997</v>
      </c>
      <c r="J504" s="19"/>
      <c r="K504" s="22">
        <f t="shared" si="487"/>
        <v>34.010599999999997</v>
      </c>
      <c r="L504" s="16"/>
      <c r="M504" s="21">
        <f t="shared" si="488"/>
        <v>0.35000000000000003</v>
      </c>
      <c r="N504" s="21">
        <f t="shared" si="489"/>
        <v>34.360599999999998</v>
      </c>
      <c r="O504" s="100">
        <f t="shared" si="490"/>
        <v>2.061636</v>
      </c>
      <c r="P504" s="20">
        <f t="shared" si="491"/>
        <v>36.422235999999998</v>
      </c>
      <c r="Q504" s="87">
        <v>0</v>
      </c>
      <c r="R504" s="19">
        <f t="shared" si="492"/>
        <v>36.422235999999998</v>
      </c>
      <c r="S504" s="22">
        <f t="shared" si="493"/>
        <v>3.6422235999999999</v>
      </c>
    </row>
    <row r="505" spans="1:21" x14ac:dyDescent="0.4">
      <c r="A505" s="25"/>
      <c r="D505" s="49"/>
      <c r="E505" s="49"/>
      <c r="F505" s="49"/>
      <c r="G505" s="21"/>
      <c r="H505" s="43"/>
      <c r="I505" s="43"/>
      <c r="J505" s="21"/>
      <c r="K505" s="51"/>
      <c r="L505" s="13"/>
      <c r="M505" s="21"/>
      <c r="N505" s="21"/>
      <c r="O505" s="100"/>
      <c r="P505" s="49"/>
      <c r="Q505" s="99"/>
      <c r="R505" s="21"/>
      <c r="S505" s="51"/>
    </row>
    <row r="506" spans="1:21" x14ac:dyDescent="0.4">
      <c r="A506" s="25" t="s">
        <v>52</v>
      </c>
      <c r="B506" s="34">
        <v>23.6</v>
      </c>
      <c r="C506" s="110"/>
      <c r="D506" s="49">
        <f>ROUNDUP(((B506-C506)*$D$4),2)</f>
        <v>0.24000000000000002</v>
      </c>
      <c r="E506" s="49">
        <f>(B506-C506)+D506</f>
        <v>23.84</v>
      </c>
      <c r="F506" s="49">
        <v>10.8</v>
      </c>
      <c r="G506" s="19">
        <f>E506+$F$4</f>
        <v>34.64</v>
      </c>
      <c r="H506" s="43">
        <f t="shared" si="485"/>
        <v>1.0391999999999999</v>
      </c>
      <c r="I506" s="43">
        <f t="shared" si="494"/>
        <v>35.679200000000002</v>
      </c>
      <c r="J506" s="19"/>
      <c r="K506" s="22">
        <f t="shared" si="487"/>
        <v>35.679200000000002</v>
      </c>
      <c r="L506" s="16"/>
      <c r="M506" s="21">
        <f t="shared" si="488"/>
        <v>0.36</v>
      </c>
      <c r="N506" s="21">
        <f t="shared" si="489"/>
        <v>36.039200000000001</v>
      </c>
      <c r="O506" s="100">
        <f t="shared" si="490"/>
        <v>2.1623519999999998</v>
      </c>
      <c r="P506" s="20">
        <f t="shared" si="491"/>
        <v>38.201552</v>
      </c>
      <c r="Q506" s="87">
        <v>0</v>
      </c>
      <c r="R506" s="19">
        <f t="shared" si="492"/>
        <v>38.201552</v>
      </c>
      <c r="S506" s="22">
        <f t="shared" si="493"/>
        <v>3.8201551999999999</v>
      </c>
    </row>
    <row r="507" spans="1:21" x14ac:dyDescent="0.4">
      <c r="A507" s="18" t="s">
        <v>53</v>
      </c>
      <c r="B507" s="34">
        <v>22.2</v>
      </c>
      <c r="C507" s="110"/>
      <c r="D507" s="49">
        <f>ROUNDUP(((B507-C507)*$D$4),2)</f>
        <v>0.23</v>
      </c>
      <c r="E507" s="42">
        <f>(B507-C507)+D507</f>
        <v>22.43</v>
      </c>
      <c r="F507" s="42">
        <v>10.8</v>
      </c>
      <c r="G507" s="45">
        <f>E507+$F$4</f>
        <v>33.230000000000004</v>
      </c>
      <c r="H507" s="43">
        <f t="shared" si="485"/>
        <v>0.99690000000000012</v>
      </c>
      <c r="I507" s="43">
        <f t="shared" si="494"/>
        <v>34.226900000000001</v>
      </c>
      <c r="J507" s="21"/>
      <c r="K507" s="46">
        <f t="shared" si="487"/>
        <v>34.226900000000001</v>
      </c>
      <c r="L507" s="13"/>
      <c r="M507" s="39">
        <f t="shared" si="488"/>
        <v>0.35000000000000003</v>
      </c>
      <c r="N507" s="39">
        <f t="shared" si="489"/>
        <v>34.576900000000002</v>
      </c>
      <c r="O507" s="100">
        <f t="shared" si="490"/>
        <v>2.074614</v>
      </c>
      <c r="P507" s="42">
        <f t="shared" si="491"/>
        <v>36.651513999999999</v>
      </c>
      <c r="Q507" s="87">
        <v>0</v>
      </c>
      <c r="R507" s="45">
        <f t="shared" si="492"/>
        <v>36.651513999999999</v>
      </c>
      <c r="S507" s="46">
        <f t="shared" si="493"/>
        <v>3.6651514000000001</v>
      </c>
    </row>
    <row r="508" spans="1:21" x14ac:dyDescent="0.4">
      <c r="A508" s="25" t="s">
        <v>58</v>
      </c>
      <c r="B508" s="34">
        <v>17.2</v>
      </c>
      <c r="C508" s="110"/>
      <c r="D508" s="20">
        <f>ROUNDUP(((B508-C508)*$D$4),2)</f>
        <v>0.18000000000000002</v>
      </c>
      <c r="E508" s="20">
        <f>(B508-C508)+D508</f>
        <v>17.38</v>
      </c>
      <c r="F508" s="20">
        <v>10.8</v>
      </c>
      <c r="G508" s="19">
        <f>E508+$F$4</f>
        <v>28.18</v>
      </c>
      <c r="H508" s="43">
        <f>G508*$H$4</f>
        <v>0.84539999999999993</v>
      </c>
      <c r="I508" s="43">
        <f>G508+H508</f>
        <v>29.025400000000001</v>
      </c>
      <c r="J508" s="19"/>
      <c r="K508" s="22">
        <f>I508-J508</f>
        <v>29.025400000000001</v>
      </c>
      <c r="L508" s="16"/>
      <c r="M508" s="21">
        <f>ROUNDUP(((K508-L508)*$M$4),2)</f>
        <v>0.3</v>
      </c>
      <c r="N508" s="21">
        <f>(K508-L508)+M508</f>
        <v>29.325400000000002</v>
      </c>
      <c r="O508" s="100">
        <f>N508*0.06</f>
        <v>1.7595240000000001</v>
      </c>
      <c r="P508" s="20">
        <f>N508+O508</f>
        <v>31.084924000000001</v>
      </c>
      <c r="Q508" s="87">
        <v>0</v>
      </c>
      <c r="R508" s="19">
        <f>P508-Q508</f>
        <v>31.084924000000001</v>
      </c>
      <c r="S508" s="22">
        <f>R508/10</f>
        <v>3.1084924000000003</v>
      </c>
    </row>
    <row r="509" spans="1:21" x14ac:dyDescent="0.4">
      <c r="A509" s="18" t="s">
        <v>34</v>
      </c>
      <c r="B509" s="34">
        <v>23.71</v>
      </c>
      <c r="C509" s="110"/>
      <c r="D509" s="20">
        <f>ROUNDUP(((B509-C509)*$D$4),2)</f>
        <v>0.24000000000000002</v>
      </c>
      <c r="E509" s="20">
        <f>(B509-C509)+D509</f>
        <v>23.95</v>
      </c>
      <c r="F509" s="20">
        <v>10.8</v>
      </c>
      <c r="G509" s="19">
        <f>E509+$F$4</f>
        <v>34.75</v>
      </c>
      <c r="H509" s="43">
        <f>G509*$H$4</f>
        <v>1.0425</v>
      </c>
      <c r="I509" s="43">
        <f>G509+H509</f>
        <v>35.792499999999997</v>
      </c>
      <c r="J509" s="19"/>
      <c r="K509" s="22">
        <f>I509-J509</f>
        <v>35.792499999999997</v>
      </c>
      <c r="L509" s="16"/>
      <c r="M509" s="21">
        <f>ROUNDUP(((K509-L509)*$M$4),2)</f>
        <v>0.36</v>
      </c>
      <c r="N509" s="21">
        <f>(K509-L509)+M509</f>
        <v>36.152499999999996</v>
      </c>
      <c r="O509" s="100">
        <f>N509*0.06</f>
        <v>2.1691499999999997</v>
      </c>
      <c r="P509" s="20">
        <f>N509+O509</f>
        <v>38.321649999999998</v>
      </c>
      <c r="Q509" s="87">
        <v>0</v>
      </c>
      <c r="R509" s="19">
        <f>P509-Q509</f>
        <v>38.321649999999998</v>
      </c>
      <c r="S509" s="22">
        <f>R509/10</f>
        <v>3.8321649999999998</v>
      </c>
    </row>
    <row r="510" spans="1:21" x14ac:dyDescent="0.4">
      <c r="A510" s="37"/>
      <c r="B510" s="34"/>
      <c r="C510" s="110"/>
      <c r="D510" s="49"/>
      <c r="E510" s="49"/>
      <c r="F510" s="49"/>
      <c r="G510" s="48"/>
      <c r="H510" s="43"/>
      <c r="I510" s="43"/>
      <c r="J510" s="48"/>
      <c r="K510" s="51"/>
      <c r="L510" s="40"/>
      <c r="M510" s="50"/>
      <c r="N510" s="50"/>
      <c r="O510" s="100"/>
      <c r="P510" s="49"/>
      <c r="Q510" s="87"/>
      <c r="R510" s="48"/>
      <c r="S510" s="51"/>
      <c r="U510" s="47"/>
    </row>
    <row r="511" spans="1:21" x14ac:dyDescent="0.4">
      <c r="A511" s="52" t="s">
        <v>37</v>
      </c>
      <c r="B511" s="34">
        <v>24.4</v>
      </c>
      <c r="C511" s="110"/>
      <c r="D511" s="49">
        <f>ROUNDUP(((B511-C511)*$D$4),2)</f>
        <v>0.25</v>
      </c>
      <c r="E511" s="49">
        <f>(B511-C511)+D511</f>
        <v>24.65</v>
      </c>
      <c r="F511" s="49">
        <v>10.8</v>
      </c>
      <c r="G511" s="48">
        <f>E511+$F$4</f>
        <v>35.450000000000003</v>
      </c>
      <c r="H511" s="43">
        <f>G511*$H$4</f>
        <v>1.0635000000000001</v>
      </c>
      <c r="I511" s="43">
        <f t="shared" ref="I511" si="495">G511+H511</f>
        <v>36.513500000000001</v>
      </c>
      <c r="J511" s="48"/>
      <c r="K511" s="51">
        <f t="shared" ref="K511" si="496">I511-J511</f>
        <v>36.513500000000001</v>
      </c>
      <c r="L511" s="50"/>
      <c r="M511" s="50">
        <f t="shared" ref="M511" si="497">ROUNDUP(((K511-L511)*$M$4), 2)</f>
        <v>0.37</v>
      </c>
      <c r="N511" s="50">
        <f t="shared" ref="N511" si="498">(K511-L511)+M511</f>
        <v>36.883499999999998</v>
      </c>
      <c r="O511" s="100">
        <f t="shared" ref="O511" si="499">N511*0.06</f>
        <v>2.2130099999999997</v>
      </c>
      <c r="P511" s="49">
        <f t="shared" ref="P511" si="500">N511+O511</f>
        <v>39.096509999999995</v>
      </c>
      <c r="Q511" s="87">
        <v>0</v>
      </c>
      <c r="R511" s="48">
        <f t="shared" ref="R511" si="501">P511-Q511</f>
        <v>39.096509999999995</v>
      </c>
      <c r="S511" s="51">
        <f t="shared" ref="S511" si="502">R511/10</f>
        <v>3.9096509999999993</v>
      </c>
      <c r="T511" s="47"/>
    </row>
    <row r="512" spans="1:21" x14ac:dyDescent="0.4">
      <c r="A512" s="35"/>
      <c r="B512" s="142"/>
      <c r="C512" s="121"/>
      <c r="D512" s="47"/>
      <c r="E512" s="47"/>
      <c r="F512" s="47"/>
      <c r="G512" s="47"/>
      <c r="H512" s="47"/>
      <c r="I512" s="47"/>
      <c r="J512" s="47"/>
      <c r="K512" s="47"/>
      <c r="L512" s="47"/>
      <c r="M512" s="47"/>
      <c r="N512" s="47"/>
      <c r="O512" s="47"/>
      <c r="P512" s="47"/>
      <c r="Q512" s="23"/>
      <c r="R512" s="47"/>
      <c r="S512" s="47"/>
    </row>
    <row r="513" spans="1:22" ht="18.45" x14ac:dyDescent="0.5">
      <c r="A513" s="214" t="s">
        <v>69</v>
      </c>
      <c r="B513" s="214"/>
      <c r="C513" s="214"/>
      <c r="D513" s="214"/>
      <c r="E513" s="214"/>
      <c r="F513" s="214"/>
      <c r="G513" s="214"/>
      <c r="H513" s="214"/>
      <c r="I513" s="214"/>
      <c r="J513" s="214"/>
      <c r="K513" s="214"/>
      <c r="L513" s="214"/>
      <c r="M513" s="214"/>
      <c r="N513" s="214"/>
      <c r="O513" s="214"/>
      <c r="P513" s="214"/>
      <c r="Q513" s="214"/>
      <c r="R513" s="214"/>
      <c r="S513" s="214"/>
    </row>
    <row r="514" spans="1:22" s="47" customFormat="1" x14ac:dyDescent="0.4">
      <c r="A514" s="37" t="s">
        <v>61</v>
      </c>
      <c r="B514" s="34">
        <v>27.3</v>
      </c>
      <c r="C514" s="110"/>
      <c r="D514" s="42">
        <f>ROUNDUP(((B514-C514)*$D$4),2)</f>
        <v>0.28000000000000003</v>
      </c>
      <c r="E514" s="42">
        <f>(B514-C514)+D514</f>
        <v>27.580000000000002</v>
      </c>
      <c r="F514" s="42">
        <v>10.8</v>
      </c>
      <c r="G514" s="45">
        <f>E514+$F$4</f>
        <v>38.380000000000003</v>
      </c>
      <c r="H514" s="43">
        <f>G514*$H$4</f>
        <v>1.1514</v>
      </c>
      <c r="I514" s="43">
        <f>G514+H514</f>
        <v>39.531400000000005</v>
      </c>
      <c r="J514" s="45"/>
      <c r="K514" s="46">
        <f>I514-J514</f>
        <v>39.531400000000005</v>
      </c>
      <c r="L514" s="40"/>
      <c r="M514" s="39">
        <f>ROUNDUP(((K514-L514)*$M$4),2)</f>
        <v>0.4</v>
      </c>
      <c r="N514" s="39">
        <f>(K514-L514)+M514</f>
        <v>39.931400000000004</v>
      </c>
      <c r="O514" s="100">
        <f>N514*0.06</f>
        <v>2.3958840000000001</v>
      </c>
      <c r="P514" s="42">
        <f>N514+O514</f>
        <v>42.327284000000006</v>
      </c>
      <c r="Q514" s="87">
        <v>0</v>
      </c>
      <c r="R514" s="45">
        <f>P514-Q514</f>
        <v>42.327284000000006</v>
      </c>
      <c r="S514" s="46">
        <f>R514/10</f>
        <v>4.2327284000000009</v>
      </c>
      <c r="T514"/>
      <c r="U514"/>
    </row>
    <row r="515" spans="1:22" x14ac:dyDescent="0.4">
      <c r="A515" s="37" t="s">
        <v>62</v>
      </c>
      <c r="B515" s="34">
        <v>27.15</v>
      </c>
      <c r="C515" s="110"/>
      <c r="D515" s="42">
        <f>ROUNDUP(((B515-C515)*$D$4),2)</f>
        <v>0.28000000000000003</v>
      </c>
      <c r="E515" s="49">
        <f>(B515-C515)+D515</f>
        <v>27.43</v>
      </c>
      <c r="F515" s="42">
        <v>10.8</v>
      </c>
      <c r="G515" s="45">
        <f>E515+$F$4</f>
        <v>38.230000000000004</v>
      </c>
      <c r="H515" s="43">
        <v>1.147</v>
      </c>
      <c r="I515" s="43">
        <f>G515+H515</f>
        <v>39.377000000000002</v>
      </c>
      <c r="J515" s="45"/>
      <c r="K515" s="51">
        <f>I515-J515</f>
        <v>39.377000000000002</v>
      </c>
      <c r="L515" s="40"/>
      <c r="M515" s="39">
        <f>ROUNDUP(((K515-L515)*$M$4),2)</f>
        <v>0.4</v>
      </c>
      <c r="N515" s="39">
        <f>(K515-L515)+M515</f>
        <v>39.777000000000001</v>
      </c>
      <c r="O515" s="100">
        <f>N515*0.06</f>
        <v>2.3866200000000002</v>
      </c>
      <c r="P515" s="42">
        <f>N515+O515</f>
        <v>42.163620000000002</v>
      </c>
      <c r="Q515" s="87">
        <v>0</v>
      </c>
      <c r="R515" s="48">
        <f>P515-Q515</f>
        <v>42.163620000000002</v>
      </c>
      <c r="S515" s="46">
        <f>R515/10</f>
        <v>4.2163620000000002</v>
      </c>
      <c r="V515" t="s">
        <v>351</v>
      </c>
    </row>
    <row r="516" spans="1:22" x14ac:dyDescent="0.4">
      <c r="A516" s="35"/>
      <c r="B516" s="142"/>
      <c r="C516" s="121"/>
      <c r="D516" s="26"/>
      <c r="E516" s="26"/>
      <c r="F516" s="91"/>
      <c r="G516" s="91"/>
      <c r="H516" s="91"/>
      <c r="I516" s="91"/>
      <c r="J516" s="91"/>
      <c r="K516" s="91"/>
      <c r="L516" s="92"/>
      <c r="M516" s="91"/>
      <c r="N516" s="91"/>
      <c r="O516" s="93"/>
      <c r="P516" s="91"/>
      <c r="Q516" s="98"/>
      <c r="R516" s="91"/>
      <c r="S516" s="91"/>
      <c r="V516" t="s">
        <v>351</v>
      </c>
    </row>
    <row r="517" spans="1:22" ht="18.45" x14ac:dyDescent="0.5">
      <c r="A517" s="214" t="s">
        <v>80</v>
      </c>
      <c r="B517" s="214"/>
      <c r="C517" s="214"/>
      <c r="D517" s="214"/>
      <c r="E517" s="214"/>
      <c r="F517" s="214"/>
      <c r="G517" s="214"/>
      <c r="H517" s="214"/>
      <c r="I517" s="214"/>
      <c r="J517" s="214"/>
      <c r="K517" s="214"/>
      <c r="L517" s="214"/>
      <c r="M517" s="214"/>
      <c r="N517" s="214"/>
      <c r="O517" s="214"/>
      <c r="P517" s="214"/>
      <c r="Q517" s="214"/>
      <c r="R517" s="214"/>
      <c r="S517" s="214"/>
    </row>
    <row r="518" spans="1:22" x14ac:dyDescent="0.4">
      <c r="A518" s="52" t="s">
        <v>55</v>
      </c>
      <c r="B518" s="34">
        <v>28.99</v>
      </c>
      <c r="C518" s="110">
        <v>0.41</v>
      </c>
      <c r="D518" s="49">
        <f>ROUNDUP(((B518-C518)*$D$4),2)</f>
        <v>0.29000000000000004</v>
      </c>
      <c r="E518" s="49">
        <f>(B518-C518)+D518</f>
        <v>28.869999999999997</v>
      </c>
      <c r="F518" s="49">
        <v>10.8</v>
      </c>
      <c r="G518" s="48">
        <f>E518+$F$4</f>
        <v>39.67</v>
      </c>
      <c r="H518" s="43">
        <f>G518*$H$4</f>
        <v>1.1900999999999999</v>
      </c>
      <c r="I518" s="43">
        <f>G518+H518</f>
        <v>40.860100000000003</v>
      </c>
      <c r="J518" s="48">
        <v>3.15</v>
      </c>
      <c r="K518" s="51">
        <v>37.71</v>
      </c>
      <c r="L518" s="50"/>
      <c r="M518" s="50">
        <f>ROUNDUP(((K518-L518)*$M$4), 2)</f>
        <v>0.38</v>
      </c>
      <c r="N518" s="50">
        <f>(K518-L518)+M518</f>
        <v>38.090000000000003</v>
      </c>
      <c r="O518" s="100">
        <f>N518*0.06</f>
        <v>2.2854000000000001</v>
      </c>
      <c r="P518" s="49">
        <f>N518+O518</f>
        <v>40.375400000000006</v>
      </c>
      <c r="Q518" s="87">
        <v>0</v>
      </c>
      <c r="R518" s="48">
        <f>P518-Q518</f>
        <v>40.375400000000006</v>
      </c>
      <c r="S518" s="51">
        <f>R518/10</f>
        <v>4.0375400000000008</v>
      </c>
    </row>
    <row r="519" spans="1:22" x14ac:dyDescent="0.4">
      <c r="A519" s="52" t="s">
        <v>33</v>
      </c>
      <c r="B519" s="34">
        <v>31.99</v>
      </c>
      <c r="C519" s="110">
        <v>0.25</v>
      </c>
      <c r="D519" s="49">
        <f>ROUNDUP(((B519-C519)*$D$4),2)</f>
        <v>0.32</v>
      </c>
      <c r="E519" s="49">
        <f>(B519-C519)+D519</f>
        <v>32.059999999999995</v>
      </c>
      <c r="F519" s="49">
        <v>10.8</v>
      </c>
      <c r="G519" s="48">
        <f>E519+$F$4</f>
        <v>42.86</v>
      </c>
      <c r="H519" s="43">
        <f>G519*$H$4</f>
        <v>1.2857999999999998</v>
      </c>
      <c r="I519" s="43">
        <f t="shared" ref="I519" si="503">G519+H519</f>
        <v>44.145800000000001</v>
      </c>
      <c r="J519" s="48">
        <v>3.15</v>
      </c>
      <c r="K519" s="51">
        <v>41</v>
      </c>
      <c r="L519" s="50"/>
      <c r="M519" s="50">
        <f t="shared" ref="M519" si="504">ROUNDUP(((K519-L519)*$M$4), 2)</f>
        <v>0.41</v>
      </c>
      <c r="N519" s="50">
        <f t="shared" ref="N519" si="505">(K519-L519)+M519</f>
        <v>41.41</v>
      </c>
      <c r="O519" s="100">
        <f t="shared" ref="O519" si="506">N519*0.06</f>
        <v>2.4845999999999999</v>
      </c>
      <c r="P519" s="49">
        <f t="shared" ref="P519" si="507">N519+O519</f>
        <v>43.894599999999997</v>
      </c>
      <c r="Q519" s="87">
        <v>0</v>
      </c>
      <c r="R519" s="48">
        <f t="shared" ref="R519" si="508">P519-Q519</f>
        <v>43.894599999999997</v>
      </c>
      <c r="S519" s="51">
        <f t="shared" ref="S519" si="509">R519/10</f>
        <v>4.3894599999999997</v>
      </c>
      <c r="T519" t="s">
        <v>346</v>
      </c>
    </row>
    <row r="520" spans="1:22" x14ac:dyDescent="0.4">
      <c r="A520" s="52"/>
      <c r="B520" s="34"/>
      <c r="C520" s="110"/>
      <c r="D520" s="47"/>
      <c r="E520" s="47"/>
      <c r="F520" s="47"/>
      <c r="G520" s="47"/>
      <c r="H520" s="47"/>
      <c r="I520" s="47"/>
      <c r="J520" s="47"/>
      <c r="K520" s="47"/>
      <c r="L520" s="47"/>
      <c r="M520" s="47"/>
      <c r="N520" s="47"/>
      <c r="O520" s="47"/>
      <c r="P520" s="47"/>
      <c r="Q520" s="23"/>
      <c r="R520" s="47"/>
      <c r="S520" s="47"/>
      <c r="T520" s="47" t="s">
        <v>346</v>
      </c>
    </row>
    <row r="521" spans="1:22" ht="18.45" x14ac:dyDescent="0.5">
      <c r="A521" s="214" t="s">
        <v>92</v>
      </c>
      <c r="B521" s="214"/>
      <c r="C521" s="214"/>
      <c r="D521" s="214"/>
      <c r="E521" s="214"/>
      <c r="F521" s="214"/>
      <c r="G521" s="214"/>
      <c r="H521" s="214"/>
      <c r="I521" s="214"/>
      <c r="J521" s="214"/>
      <c r="K521" s="214"/>
      <c r="L521" s="214"/>
      <c r="M521" s="214"/>
      <c r="N521" s="214"/>
      <c r="O521" s="214"/>
      <c r="P521" s="214"/>
      <c r="Q521" s="214"/>
      <c r="R521" s="214"/>
      <c r="S521" s="214"/>
    </row>
    <row r="522" spans="1:22" ht="48.45" x14ac:dyDescent="0.4">
      <c r="A522" s="2"/>
      <c r="B522" s="130" t="s">
        <v>0</v>
      </c>
      <c r="C522" s="107" t="s">
        <v>38</v>
      </c>
      <c r="D522" s="3" t="s">
        <v>42</v>
      </c>
      <c r="E522" s="3"/>
      <c r="F522" s="3" t="s">
        <v>51</v>
      </c>
      <c r="G522" s="4" t="s">
        <v>1</v>
      </c>
      <c r="H522" s="5" t="s">
        <v>39</v>
      </c>
      <c r="I522" s="5" t="s">
        <v>2</v>
      </c>
      <c r="J522" s="6" t="s">
        <v>40</v>
      </c>
      <c r="K522" s="7" t="s">
        <v>3</v>
      </c>
      <c r="L522" s="32" t="s">
        <v>41</v>
      </c>
      <c r="M522" s="32" t="s">
        <v>43</v>
      </c>
      <c r="N522" s="32"/>
      <c r="O522" s="5" t="s">
        <v>4</v>
      </c>
      <c r="P522" s="3" t="s">
        <v>5</v>
      </c>
      <c r="Q522" s="86" t="s">
        <v>40</v>
      </c>
      <c r="R522" s="8" t="s">
        <v>6</v>
      </c>
      <c r="S522" s="9" t="s">
        <v>7</v>
      </c>
    </row>
    <row r="523" spans="1:22" x14ac:dyDescent="0.4">
      <c r="A523" s="83" t="s">
        <v>86</v>
      </c>
      <c r="B523" s="143">
        <v>64.5</v>
      </c>
      <c r="C523" s="107"/>
      <c r="D523" s="41">
        <f>ROUNDUP(((B523-C523)*$D$4),2)</f>
        <v>0.65</v>
      </c>
      <c r="E523" s="49">
        <f>(B523-C523)+D523</f>
        <v>65.150000000000006</v>
      </c>
      <c r="F523" s="55">
        <v>10.8</v>
      </c>
      <c r="G523" s="48">
        <f>E523+$F$4</f>
        <v>75.95</v>
      </c>
      <c r="H523" s="43">
        <f t="shared" ref="H523:H529" si="510">G523*$H$4</f>
        <v>2.2785000000000002</v>
      </c>
      <c r="I523" s="43">
        <f t="shared" ref="I523:I529" si="511">G523+H523</f>
        <v>78.228499999999997</v>
      </c>
      <c r="J523" s="6"/>
      <c r="K523" s="51">
        <f t="shared" ref="K523:K529" si="512">I523-J523</f>
        <v>78.228499999999997</v>
      </c>
      <c r="L523" s="32"/>
      <c r="M523" s="48">
        <f t="shared" ref="M523:M529" si="513">ROUNDUP(((K523-L523)*$M$4),2)</f>
        <v>0.79</v>
      </c>
      <c r="N523" s="48">
        <f t="shared" ref="N523:N529" si="514">(K523-L523)+M523</f>
        <v>79.018500000000003</v>
      </c>
      <c r="O523" s="43">
        <f t="shared" ref="O523:O529" si="515">N523*0.06</f>
        <v>4.7411099999999999</v>
      </c>
      <c r="P523" s="49">
        <f t="shared" ref="P523:P529" si="516">N523+O523</f>
        <v>83.759610000000009</v>
      </c>
      <c r="Q523" s="86">
        <v>0</v>
      </c>
      <c r="R523" s="48">
        <f t="shared" ref="R523:R529" si="517">P523-Q523</f>
        <v>83.759610000000009</v>
      </c>
      <c r="S523" s="51">
        <f t="shared" ref="S523:S529" si="518">R523/10</f>
        <v>8.3759610000000002</v>
      </c>
    </row>
    <row r="524" spans="1:22" x14ac:dyDescent="0.4">
      <c r="A524" s="83" t="s">
        <v>87</v>
      </c>
      <c r="B524" s="143">
        <v>64.5</v>
      </c>
      <c r="C524" s="107"/>
      <c r="D524" s="41">
        <f>ROUNDUP(((B524-C524)*$D$4),2)</f>
        <v>0.65</v>
      </c>
      <c r="E524" s="49">
        <f>(B524-C524)+D524</f>
        <v>65.150000000000006</v>
      </c>
      <c r="F524" s="55">
        <v>10.8</v>
      </c>
      <c r="G524" s="48">
        <f>E524+$F$4</f>
        <v>75.95</v>
      </c>
      <c r="H524" s="43">
        <f t="shared" si="510"/>
        <v>2.2785000000000002</v>
      </c>
      <c r="I524" s="43">
        <f t="shared" si="511"/>
        <v>78.228499999999997</v>
      </c>
      <c r="J524" s="6"/>
      <c r="K524" s="51">
        <f t="shared" si="512"/>
        <v>78.228499999999997</v>
      </c>
      <c r="L524" s="32"/>
      <c r="M524" s="48">
        <f t="shared" si="513"/>
        <v>0.79</v>
      </c>
      <c r="N524" s="48">
        <f t="shared" si="514"/>
        <v>79.018500000000003</v>
      </c>
      <c r="O524" s="43">
        <f t="shared" si="515"/>
        <v>4.7411099999999999</v>
      </c>
      <c r="P524" s="49">
        <f t="shared" si="516"/>
        <v>83.759610000000009</v>
      </c>
      <c r="Q524" s="86">
        <v>0</v>
      </c>
      <c r="R524" s="48">
        <f t="shared" si="517"/>
        <v>83.759610000000009</v>
      </c>
      <c r="S524" s="51">
        <f t="shared" si="518"/>
        <v>8.3759610000000002</v>
      </c>
      <c r="T524" t="s">
        <v>94</v>
      </c>
    </row>
    <row r="525" spans="1:22" x14ac:dyDescent="0.4">
      <c r="A525" s="83"/>
      <c r="B525" s="144"/>
      <c r="C525" s="122"/>
      <c r="D525" s="41"/>
      <c r="E525" s="49"/>
      <c r="F525" s="55"/>
      <c r="G525" s="50"/>
      <c r="H525" s="43"/>
      <c r="I525" s="43"/>
      <c r="J525" s="6"/>
      <c r="K525" s="51"/>
      <c r="L525" s="32"/>
      <c r="M525" s="50"/>
      <c r="N525" s="50"/>
      <c r="O525" s="43"/>
      <c r="P525" s="49"/>
      <c r="Q525" s="86"/>
      <c r="R525" s="50"/>
      <c r="S525" s="51"/>
    </row>
    <row r="526" spans="1:22" x14ac:dyDescent="0.4">
      <c r="A526" s="83" t="s">
        <v>88</v>
      </c>
      <c r="B526" s="143">
        <v>34.25</v>
      </c>
      <c r="C526" s="107"/>
      <c r="D526" s="41">
        <f>ROUNDUP(((B526-C526)*$D$4),2)</f>
        <v>0.35000000000000003</v>
      </c>
      <c r="E526" s="49">
        <f>(B526-C526)+D526</f>
        <v>34.6</v>
      </c>
      <c r="F526" s="55">
        <v>10.8</v>
      </c>
      <c r="G526" s="48">
        <f>E526+$F$4</f>
        <v>45.400000000000006</v>
      </c>
      <c r="H526" s="43">
        <f t="shared" si="510"/>
        <v>1.3620000000000001</v>
      </c>
      <c r="I526" s="43">
        <f t="shared" si="511"/>
        <v>46.762000000000008</v>
      </c>
      <c r="J526" s="6"/>
      <c r="K526" s="51">
        <f t="shared" si="512"/>
        <v>46.762000000000008</v>
      </c>
      <c r="L526" s="32"/>
      <c r="M526" s="48">
        <f t="shared" si="513"/>
        <v>0.47000000000000003</v>
      </c>
      <c r="N526" s="48">
        <f t="shared" si="514"/>
        <v>47.232000000000006</v>
      </c>
      <c r="O526" s="43">
        <f t="shared" si="515"/>
        <v>2.8339200000000004</v>
      </c>
      <c r="P526" s="49">
        <f t="shared" si="516"/>
        <v>50.065920000000006</v>
      </c>
      <c r="Q526" s="86">
        <v>0</v>
      </c>
      <c r="R526" s="48">
        <f t="shared" si="517"/>
        <v>50.065920000000006</v>
      </c>
      <c r="S526" s="51">
        <f t="shared" si="518"/>
        <v>5.0065920000000004</v>
      </c>
      <c r="T526" t="s">
        <v>94</v>
      </c>
    </row>
    <row r="527" spans="1:22" x14ac:dyDescent="0.4">
      <c r="A527" s="83" t="s">
        <v>89</v>
      </c>
      <c r="B527" s="143">
        <v>34.25</v>
      </c>
      <c r="C527" s="107"/>
      <c r="D527" s="41">
        <f>ROUNDUP(((B527-C527)*$D$4),2)</f>
        <v>0.35000000000000003</v>
      </c>
      <c r="E527" s="49">
        <f>(B527-C527)+D527</f>
        <v>34.6</v>
      </c>
      <c r="F527" s="55">
        <v>10.8</v>
      </c>
      <c r="G527" s="48">
        <f>E527+$F$4</f>
        <v>45.400000000000006</v>
      </c>
      <c r="H527" s="43">
        <f t="shared" si="510"/>
        <v>1.3620000000000001</v>
      </c>
      <c r="I527" s="43">
        <f t="shared" si="511"/>
        <v>46.762000000000008</v>
      </c>
      <c r="J527" s="6"/>
      <c r="K527" s="51">
        <f t="shared" si="512"/>
        <v>46.762000000000008</v>
      </c>
      <c r="L527" s="32"/>
      <c r="M527" s="48">
        <f t="shared" si="513"/>
        <v>0.47000000000000003</v>
      </c>
      <c r="N527" s="48">
        <f t="shared" si="514"/>
        <v>47.232000000000006</v>
      </c>
      <c r="O527" s="43">
        <f t="shared" si="515"/>
        <v>2.8339200000000004</v>
      </c>
      <c r="P527" s="49">
        <f t="shared" si="516"/>
        <v>50.065920000000006</v>
      </c>
      <c r="Q527" s="86">
        <v>0</v>
      </c>
      <c r="R527" s="48">
        <f t="shared" si="517"/>
        <v>50.065920000000006</v>
      </c>
      <c r="S527" s="51">
        <f t="shared" si="518"/>
        <v>5.0065920000000004</v>
      </c>
      <c r="T527" t="s">
        <v>94</v>
      </c>
    </row>
    <row r="528" spans="1:22" x14ac:dyDescent="0.4">
      <c r="A528" s="83" t="s">
        <v>90</v>
      </c>
      <c r="B528" s="143">
        <v>34.25</v>
      </c>
      <c r="C528" s="107"/>
      <c r="D528" s="41">
        <f>ROUNDUP(((B528-C528)*$D$4),2)</f>
        <v>0.35000000000000003</v>
      </c>
      <c r="E528" s="49">
        <f>(B528-C528)+D528</f>
        <v>34.6</v>
      </c>
      <c r="F528" s="55">
        <v>10.8</v>
      </c>
      <c r="G528" s="48">
        <f>E528+$F$4</f>
        <v>45.400000000000006</v>
      </c>
      <c r="H528" s="43">
        <f t="shared" si="510"/>
        <v>1.3620000000000001</v>
      </c>
      <c r="I528" s="43">
        <f t="shared" si="511"/>
        <v>46.762000000000008</v>
      </c>
      <c r="J528" s="6"/>
      <c r="K528" s="51">
        <f t="shared" si="512"/>
        <v>46.762000000000008</v>
      </c>
      <c r="L528" s="32"/>
      <c r="M528" s="48">
        <f t="shared" si="513"/>
        <v>0.47000000000000003</v>
      </c>
      <c r="N528" s="48">
        <f t="shared" si="514"/>
        <v>47.232000000000006</v>
      </c>
      <c r="O528" s="43" t="b">
        <f>A5=N528*0.06</f>
        <v>0</v>
      </c>
      <c r="P528" s="49">
        <f t="shared" si="516"/>
        <v>47.232000000000006</v>
      </c>
      <c r="Q528" s="86">
        <v>0</v>
      </c>
      <c r="R528" s="48">
        <f t="shared" si="517"/>
        <v>47.232000000000006</v>
      </c>
      <c r="S528" s="51">
        <f t="shared" si="518"/>
        <v>4.7232000000000003</v>
      </c>
      <c r="T528" t="s">
        <v>94</v>
      </c>
    </row>
    <row r="529" spans="1:20" x14ac:dyDescent="0.4">
      <c r="A529" s="83" t="s">
        <v>91</v>
      </c>
      <c r="B529" s="143">
        <v>34.25</v>
      </c>
      <c r="C529" s="107"/>
      <c r="D529" s="41">
        <f>ROUNDUP(((B529-C529)*$D$4),2)</f>
        <v>0.35000000000000003</v>
      </c>
      <c r="E529" s="49">
        <f>(B529-C529)+D529</f>
        <v>34.6</v>
      </c>
      <c r="F529" s="55">
        <v>10.8</v>
      </c>
      <c r="G529" s="48">
        <f>E529+$F$4</f>
        <v>45.400000000000006</v>
      </c>
      <c r="H529" s="43">
        <f t="shared" si="510"/>
        <v>1.3620000000000001</v>
      </c>
      <c r="I529" s="43">
        <f t="shared" si="511"/>
        <v>46.762000000000008</v>
      </c>
      <c r="J529" s="6"/>
      <c r="K529" s="51">
        <f t="shared" si="512"/>
        <v>46.762000000000008</v>
      </c>
      <c r="L529" s="32"/>
      <c r="M529" s="48">
        <f t="shared" si="513"/>
        <v>0.47000000000000003</v>
      </c>
      <c r="N529" s="48">
        <f t="shared" si="514"/>
        <v>47.232000000000006</v>
      </c>
      <c r="O529" s="43">
        <f t="shared" si="515"/>
        <v>2.8339200000000004</v>
      </c>
      <c r="P529" s="49">
        <f t="shared" si="516"/>
        <v>50.065920000000006</v>
      </c>
      <c r="Q529" s="86">
        <v>0</v>
      </c>
      <c r="R529" s="48">
        <f t="shared" si="517"/>
        <v>50.065920000000006</v>
      </c>
      <c r="S529" s="51">
        <f t="shared" si="518"/>
        <v>5.0065920000000004</v>
      </c>
      <c r="T529" t="s">
        <v>94</v>
      </c>
    </row>
    <row r="530" spans="1:20" x14ac:dyDescent="0.4">
      <c r="A530" s="82"/>
      <c r="B530" s="145"/>
      <c r="C530" s="122"/>
      <c r="D530" s="41"/>
      <c r="E530" s="49"/>
      <c r="F530" s="55"/>
      <c r="G530" s="50"/>
      <c r="H530" s="43"/>
      <c r="I530" s="43"/>
      <c r="J530" s="6"/>
      <c r="K530" s="51"/>
      <c r="L530" s="32"/>
      <c r="M530" s="50"/>
      <c r="N530" s="50"/>
      <c r="O530" s="43"/>
      <c r="P530" s="49"/>
      <c r="Q530" s="86"/>
      <c r="R530" s="50"/>
      <c r="S530" s="51"/>
      <c r="T530" s="47" t="s">
        <v>94</v>
      </c>
    </row>
    <row r="531" spans="1:20" x14ac:dyDescent="0.4">
      <c r="A531" s="56" t="s">
        <v>70</v>
      </c>
      <c r="B531" s="34">
        <v>34</v>
      </c>
      <c r="C531" s="110"/>
      <c r="D531" s="41">
        <f t="shared" ref="D531:D541" si="519">ROUNDUP(((B531-C531)*$D$4),2)</f>
        <v>0.34</v>
      </c>
      <c r="E531" s="49">
        <f t="shared" ref="E531:E541" si="520">(B531-C531)+D531</f>
        <v>34.340000000000003</v>
      </c>
      <c r="F531" s="55">
        <v>10.8</v>
      </c>
      <c r="G531" s="48">
        <f t="shared" ref="G531:G541" si="521">E531+$F$4</f>
        <v>45.14</v>
      </c>
      <c r="H531" s="43">
        <f>G531*$H$4</f>
        <v>1.3542000000000001</v>
      </c>
      <c r="I531" s="43">
        <f>G531+H531</f>
        <v>46.494199999999999</v>
      </c>
      <c r="J531" s="40"/>
      <c r="K531" s="51">
        <f>I531-J531</f>
        <v>46.494199999999999</v>
      </c>
      <c r="L531" s="40"/>
      <c r="M531" s="48">
        <f>ROUNDUP(((K531-L531)*$M$4),2)</f>
        <v>0.47000000000000003</v>
      </c>
      <c r="N531" s="48">
        <f>(K531-L531)+M531</f>
        <v>46.964199999999998</v>
      </c>
      <c r="O531" s="43">
        <f>N531*0.06</f>
        <v>2.8178519999999998</v>
      </c>
      <c r="P531" s="49">
        <f>N531+O531</f>
        <v>49.782052</v>
      </c>
      <c r="Q531" s="87">
        <v>0</v>
      </c>
      <c r="R531" s="48">
        <f>P531-Q531</f>
        <v>49.782052</v>
      </c>
      <c r="S531" s="51">
        <f>R531/10</f>
        <v>4.9782051999999997</v>
      </c>
    </row>
    <row r="532" spans="1:20" x14ac:dyDescent="0.4">
      <c r="A532" s="56" t="s">
        <v>71</v>
      </c>
      <c r="B532" s="34">
        <v>34</v>
      </c>
      <c r="C532" s="110"/>
      <c r="D532" s="41">
        <f t="shared" si="519"/>
        <v>0.34</v>
      </c>
      <c r="E532" s="49">
        <f t="shared" si="520"/>
        <v>34.340000000000003</v>
      </c>
      <c r="F532" s="55">
        <v>10.8</v>
      </c>
      <c r="G532" s="48">
        <f t="shared" si="521"/>
        <v>45.14</v>
      </c>
      <c r="H532" s="43">
        <f t="shared" ref="H532:H541" si="522">G532*$H$4</f>
        <v>1.3542000000000001</v>
      </c>
      <c r="I532" s="43">
        <f t="shared" ref="I532:I541" si="523">G532+H532</f>
        <v>46.494199999999999</v>
      </c>
      <c r="J532" s="40"/>
      <c r="K532" s="51">
        <f t="shared" ref="K532:K541" si="524">I532-J532</f>
        <v>46.494199999999999</v>
      </c>
      <c r="L532" s="40"/>
      <c r="M532" s="48">
        <f t="shared" ref="M532:M541" si="525">ROUNDUP(((K532-L532)*$M$4),2)</f>
        <v>0.47000000000000003</v>
      </c>
      <c r="N532" s="48">
        <f t="shared" ref="N532:N541" si="526">(K532-L532)+M532</f>
        <v>46.964199999999998</v>
      </c>
      <c r="O532" s="43">
        <f t="shared" ref="O532:O541" si="527">N532*0.06</f>
        <v>2.8178519999999998</v>
      </c>
      <c r="P532" s="49">
        <f t="shared" ref="P532:P541" si="528">N532+O532</f>
        <v>49.782052</v>
      </c>
      <c r="Q532" s="87">
        <v>0</v>
      </c>
      <c r="R532" s="48">
        <f t="shared" ref="R532:R541" si="529">P532-Q532</f>
        <v>49.782052</v>
      </c>
      <c r="S532" s="51">
        <f t="shared" ref="S532:S541" si="530">R532/10</f>
        <v>4.9782051999999997</v>
      </c>
      <c r="T532" t="s">
        <v>94</v>
      </c>
    </row>
    <row r="533" spans="1:20" x14ac:dyDescent="0.4">
      <c r="A533" s="56" t="s">
        <v>72</v>
      </c>
      <c r="B533" s="34">
        <v>34</v>
      </c>
      <c r="C533" s="110"/>
      <c r="D533" s="41">
        <f t="shared" si="519"/>
        <v>0.34</v>
      </c>
      <c r="E533" s="49">
        <f t="shared" si="520"/>
        <v>34.340000000000003</v>
      </c>
      <c r="F533" s="55">
        <v>10.8</v>
      </c>
      <c r="G533" s="48">
        <f t="shared" si="521"/>
        <v>45.14</v>
      </c>
      <c r="H533" s="43">
        <f t="shared" si="522"/>
        <v>1.3542000000000001</v>
      </c>
      <c r="I533" s="43">
        <f t="shared" si="523"/>
        <v>46.494199999999999</v>
      </c>
      <c r="J533" s="40"/>
      <c r="K533" s="51">
        <f t="shared" si="524"/>
        <v>46.494199999999999</v>
      </c>
      <c r="L533" s="40"/>
      <c r="M533" s="48">
        <f t="shared" si="525"/>
        <v>0.47000000000000003</v>
      </c>
      <c r="N533" s="48">
        <f t="shared" si="526"/>
        <v>46.964199999999998</v>
      </c>
      <c r="O533" s="43">
        <f t="shared" si="527"/>
        <v>2.8178519999999998</v>
      </c>
      <c r="P533" s="49">
        <f t="shared" si="528"/>
        <v>49.782052</v>
      </c>
      <c r="Q533" s="87">
        <v>0</v>
      </c>
      <c r="R533" s="48">
        <f t="shared" si="529"/>
        <v>49.782052</v>
      </c>
      <c r="S533" s="51">
        <f t="shared" si="530"/>
        <v>4.9782051999999997</v>
      </c>
      <c r="T533" t="s">
        <v>94</v>
      </c>
    </row>
    <row r="534" spans="1:20" x14ac:dyDescent="0.4">
      <c r="A534" s="56" t="s">
        <v>73</v>
      </c>
      <c r="B534" s="34">
        <v>34</v>
      </c>
      <c r="C534" s="110"/>
      <c r="D534" s="41">
        <f t="shared" si="519"/>
        <v>0.34</v>
      </c>
      <c r="E534" s="49">
        <f t="shared" si="520"/>
        <v>34.340000000000003</v>
      </c>
      <c r="F534" s="55">
        <v>10.8</v>
      </c>
      <c r="G534" s="48">
        <f t="shared" si="521"/>
        <v>45.14</v>
      </c>
      <c r="H534" s="43">
        <f t="shared" si="522"/>
        <v>1.3542000000000001</v>
      </c>
      <c r="I534" s="43">
        <f t="shared" si="523"/>
        <v>46.494199999999999</v>
      </c>
      <c r="J534" s="40"/>
      <c r="K534" s="51">
        <f t="shared" si="524"/>
        <v>46.494199999999999</v>
      </c>
      <c r="L534" s="40"/>
      <c r="M534" s="48">
        <f t="shared" si="525"/>
        <v>0.47000000000000003</v>
      </c>
      <c r="N534" s="48">
        <f t="shared" si="526"/>
        <v>46.964199999999998</v>
      </c>
      <c r="O534" s="43">
        <f t="shared" si="527"/>
        <v>2.8178519999999998</v>
      </c>
      <c r="P534" s="49">
        <f t="shared" si="528"/>
        <v>49.782052</v>
      </c>
      <c r="Q534" s="87">
        <v>0</v>
      </c>
      <c r="R534" s="48">
        <f t="shared" si="529"/>
        <v>49.782052</v>
      </c>
      <c r="S534" s="51">
        <f t="shared" si="530"/>
        <v>4.9782051999999997</v>
      </c>
      <c r="T534" t="s">
        <v>94</v>
      </c>
    </row>
    <row r="535" spans="1:20" x14ac:dyDescent="0.4">
      <c r="A535" s="56" t="s">
        <v>74</v>
      </c>
      <c r="B535" s="34">
        <v>34</v>
      </c>
      <c r="C535" s="110"/>
      <c r="D535" s="41">
        <f t="shared" si="519"/>
        <v>0.34</v>
      </c>
      <c r="E535" s="49">
        <f t="shared" si="520"/>
        <v>34.340000000000003</v>
      </c>
      <c r="F535" s="55">
        <v>10.8</v>
      </c>
      <c r="G535" s="48">
        <f t="shared" si="521"/>
        <v>45.14</v>
      </c>
      <c r="H535" s="43">
        <f t="shared" si="522"/>
        <v>1.3542000000000001</v>
      </c>
      <c r="I535" s="43">
        <f t="shared" si="523"/>
        <v>46.494199999999999</v>
      </c>
      <c r="J535" s="40"/>
      <c r="K535" s="51">
        <f t="shared" si="524"/>
        <v>46.494199999999999</v>
      </c>
      <c r="L535" s="40"/>
      <c r="M535" s="48">
        <f t="shared" si="525"/>
        <v>0.47000000000000003</v>
      </c>
      <c r="N535" s="48">
        <f t="shared" si="526"/>
        <v>46.964199999999998</v>
      </c>
      <c r="O535" s="43">
        <f t="shared" si="527"/>
        <v>2.8178519999999998</v>
      </c>
      <c r="P535" s="49">
        <f t="shared" si="528"/>
        <v>49.782052</v>
      </c>
      <c r="Q535" s="87">
        <v>0</v>
      </c>
      <c r="R535" s="48">
        <f t="shared" si="529"/>
        <v>49.782052</v>
      </c>
      <c r="S535" s="51">
        <f t="shared" si="530"/>
        <v>4.9782051999999997</v>
      </c>
      <c r="T535" t="s">
        <v>94</v>
      </c>
    </row>
    <row r="536" spans="1:20" x14ac:dyDescent="0.4">
      <c r="A536" s="56" t="s">
        <v>93</v>
      </c>
      <c r="B536" s="34">
        <v>37.450000000000003</v>
      </c>
      <c r="C536" s="110"/>
      <c r="D536" s="41">
        <f t="shared" si="519"/>
        <v>0.38</v>
      </c>
      <c r="E536" s="49">
        <f t="shared" si="520"/>
        <v>37.830000000000005</v>
      </c>
      <c r="F536" s="55">
        <v>10.8</v>
      </c>
      <c r="G536" s="48">
        <f t="shared" si="521"/>
        <v>48.63000000000001</v>
      </c>
      <c r="H536" s="43">
        <f t="shared" si="522"/>
        <v>1.4589000000000003</v>
      </c>
      <c r="I536" s="43">
        <f t="shared" si="523"/>
        <v>50.08890000000001</v>
      </c>
      <c r="J536" s="40"/>
      <c r="K536" s="51">
        <f t="shared" si="524"/>
        <v>50.08890000000001</v>
      </c>
      <c r="L536" s="40"/>
      <c r="M536" s="48">
        <f t="shared" si="525"/>
        <v>0.51</v>
      </c>
      <c r="N536" s="48">
        <f t="shared" si="526"/>
        <v>50.598900000000008</v>
      </c>
      <c r="O536" s="43">
        <f t="shared" si="527"/>
        <v>3.0359340000000001</v>
      </c>
      <c r="P536" s="49">
        <f t="shared" si="528"/>
        <v>53.634834000000005</v>
      </c>
      <c r="Q536" s="87">
        <v>0</v>
      </c>
      <c r="R536" s="48">
        <f t="shared" si="529"/>
        <v>53.634834000000005</v>
      </c>
      <c r="S536" s="51">
        <f t="shared" si="530"/>
        <v>5.3634834000000007</v>
      </c>
      <c r="T536" t="s">
        <v>94</v>
      </c>
    </row>
    <row r="537" spans="1:20" x14ac:dyDescent="0.4">
      <c r="A537" s="56" t="s">
        <v>75</v>
      </c>
      <c r="B537" s="34">
        <v>34</v>
      </c>
      <c r="C537" s="110"/>
      <c r="D537" s="41">
        <f t="shared" si="519"/>
        <v>0.34</v>
      </c>
      <c r="E537" s="49">
        <f t="shared" si="520"/>
        <v>34.340000000000003</v>
      </c>
      <c r="F537" s="55">
        <v>10.8</v>
      </c>
      <c r="G537" s="48">
        <f t="shared" si="521"/>
        <v>45.14</v>
      </c>
      <c r="H537" s="43">
        <f t="shared" si="522"/>
        <v>1.3542000000000001</v>
      </c>
      <c r="I537" s="43">
        <f t="shared" si="523"/>
        <v>46.494199999999999</v>
      </c>
      <c r="J537" s="40"/>
      <c r="K537" s="51">
        <f t="shared" si="524"/>
        <v>46.494199999999999</v>
      </c>
      <c r="L537" s="40"/>
      <c r="M537" s="48">
        <f t="shared" si="525"/>
        <v>0.47000000000000003</v>
      </c>
      <c r="N537" s="48">
        <f t="shared" si="526"/>
        <v>46.964199999999998</v>
      </c>
      <c r="O537" s="43">
        <f t="shared" si="527"/>
        <v>2.8178519999999998</v>
      </c>
      <c r="P537" s="49">
        <f t="shared" si="528"/>
        <v>49.782052</v>
      </c>
      <c r="Q537" s="87">
        <v>0</v>
      </c>
      <c r="R537" s="48">
        <f t="shared" si="529"/>
        <v>49.782052</v>
      </c>
      <c r="S537" s="51">
        <f t="shared" si="530"/>
        <v>4.9782051999999997</v>
      </c>
      <c r="T537" t="s">
        <v>94</v>
      </c>
    </row>
    <row r="538" spans="1:20" x14ac:dyDescent="0.4">
      <c r="A538" s="56" t="s">
        <v>76</v>
      </c>
      <c r="B538" s="34">
        <v>34</v>
      </c>
      <c r="C538" s="110"/>
      <c r="D538" s="41">
        <f t="shared" si="519"/>
        <v>0.34</v>
      </c>
      <c r="E538" s="49">
        <f t="shared" si="520"/>
        <v>34.340000000000003</v>
      </c>
      <c r="F538" s="55">
        <v>10.8</v>
      </c>
      <c r="G538" s="48">
        <f t="shared" si="521"/>
        <v>45.14</v>
      </c>
      <c r="H538" s="43">
        <f>G538*$H$4</f>
        <v>1.3542000000000001</v>
      </c>
      <c r="I538" s="43">
        <f t="shared" si="523"/>
        <v>46.494199999999999</v>
      </c>
      <c r="J538" s="40"/>
      <c r="K538" s="51">
        <f t="shared" si="524"/>
        <v>46.494199999999999</v>
      </c>
      <c r="L538" s="40"/>
      <c r="M538" s="48">
        <f t="shared" si="525"/>
        <v>0.47000000000000003</v>
      </c>
      <c r="N538" s="48">
        <f t="shared" si="526"/>
        <v>46.964199999999998</v>
      </c>
      <c r="O538" s="43">
        <f t="shared" si="527"/>
        <v>2.8178519999999998</v>
      </c>
      <c r="P538" s="49">
        <f t="shared" si="528"/>
        <v>49.782052</v>
      </c>
      <c r="Q538" s="87">
        <v>0</v>
      </c>
      <c r="R538" s="48">
        <f t="shared" si="529"/>
        <v>49.782052</v>
      </c>
      <c r="S538" s="51">
        <f t="shared" si="530"/>
        <v>4.9782051999999997</v>
      </c>
      <c r="T538" t="s">
        <v>94</v>
      </c>
    </row>
    <row r="539" spans="1:20" x14ac:dyDescent="0.4">
      <c r="A539" s="56" t="s">
        <v>77</v>
      </c>
      <c r="B539" s="34">
        <v>34</v>
      </c>
      <c r="C539" s="110"/>
      <c r="D539" s="41">
        <f t="shared" si="519"/>
        <v>0.34</v>
      </c>
      <c r="E539" s="49">
        <f t="shared" si="520"/>
        <v>34.340000000000003</v>
      </c>
      <c r="F539" s="55">
        <v>10.8</v>
      </c>
      <c r="G539" s="48">
        <f t="shared" si="521"/>
        <v>45.14</v>
      </c>
      <c r="H539" s="43">
        <f t="shared" si="522"/>
        <v>1.3542000000000001</v>
      </c>
      <c r="I539" s="43">
        <f t="shared" si="523"/>
        <v>46.494199999999999</v>
      </c>
      <c r="J539" s="40"/>
      <c r="K539" s="51">
        <f t="shared" si="524"/>
        <v>46.494199999999999</v>
      </c>
      <c r="L539" s="40"/>
      <c r="M539" s="48">
        <f t="shared" si="525"/>
        <v>0.47000000000000003</v>
      </c>
      <c r="N539" s="48">
        <f t="shared" si="526"/>
        <v>46.964199999999998</v>
      </c>
      <c r="O539" s="43">
        <f t="shared" si="527"/>
        <v>2.8178519999999998</v>
      </c>
      <c r="P539" s="49">
        <f t="shared" si="528"/>
        <v>49.782052</v>
      </c>
      <c r="Q539" s="87">
        <v>0</v>
      </c>
      <c r="R539" s="48">
        <f t="shared" si="529"/>
        <v>49.782052</v>
      </c>
      <c r="S539" s="51">
        <f t="shared" si="530"/>
        <v>4.9782051999999997</v>
      </c>
      <c r="T539" t="s">
        <v>94</v>
      </c>
    </row>
    <row r="540" spans="1:20" x14ac:dyDescent="0.4">
      <c r="A540" s="56" t="s">
        <v>78</v>
      </c>
      <c r="B540" s="34">
        <v>34</v>
      </c>
      <c r="C540" s="110"/>
      <c r="D540" s="41">
        <f t="shared" si="519"/>
        <v>0.34</v>
      </c>
      <c r="E540" s="49">
        <f t="shared" si="520"/>
        <v>34.340000000000003</v>
      </c>
      <c r="F540" s="55">
        <v>10.8</v>
      </c>
      <c r="G540" s="48">
        <f t="shared" si="521"/>
        <v>45.14</v>
      </c>
      <c r="H540" s="43">
        <f t="shared" si="522"/>
        <v>1.3542000000000001</v>
      </c>
      <c r="I540" s="43">
        <f t="shared" si="523"/>
        <v>46.494199999999999</v>
      </c>
      <c r="J540" s="40"/>
      <c r="K540" s="51">
        <f t="shared" si="524"/>
        <v>46.494199999999999</v>
      </c>
      <c r="L540" s="40"/>
      <c r="M540" s="48">
        <f t="shared" si="525"/>
        <v>0.47000000000000003</v>
      </c>
      <c r="N540" s="48">
        <f t="shared" si="526"/>
        <v>46.964199999999998</v>
      </c>
      <c r="O540" s="43">
        <f t="shared" si="527"/>
        <v>2.8178519999999998</v>
      </c>
      <c r="P540" s="49">
        <f t="shared" si="528"/>
        <v>49.782052</v>
      </c>
      <c r="Q540" s="87">
        <v>0</v>
      </c>
      <c r="R540" s="48">
        <f t="shared" si="529"/>
        <v>49.782052</v>
      </c>
      <c r="S540" s="51">
        <f t="shared" si="530"/>
        <v>4.9782051999999997</v>
      </c>
      <c r="T540" t="s">
        <v>94</v>
      </c>
    </row>
    <row r="541" spans="1:20" x14ac:dyDescent="0.4">
      <c r="A541" s="56" t="s">
        <v>79</v>
      </c>
      <c r="B541" s="34">
        <v>34</v>
      </c>
      <c r="C541" s="110"/>
      <c r="D541" s="41">
        <f t="shared" si="519"/>
        <v>0.34</v>
      </c>
      <c r="E541" s="49">
        <f t="shared" si="520"/>
        <v>34.340000000000003</v>
      </c>
      <c r="F541" s="55">
        <v>10.8</v>
      </c>
      <c r="G541" s="48">
        <f t="shared" si="521"/>
        <v>45.14</v>
      </c>
      <c r="H541" s="43">
        <f t="shared" si="522"/>
        <v>1.3542000000000001</v>
      </c>
      <c r="I541" s="43">
        <f t="shared" si="523"/>
        <v>46.494199999999999</v>
      </c>
      <c r="J541" s="40"/>
      <c r="K541" s="51">
        <f t="shared" si="524"/>
        <v>46.494199999999999</v>
      </c>
      <c r="L541" s="40"/>
      <c r="M541" s="48">
        <f t="shared" si="525"/>
        <v>0.47000000000000003</v>
      </c>
      <c r="N541" s="48">
        <f t="shared" si="526"/>
        <v>46.964199999999998</v>
      </c>
      <c r="O541" s="43">
        <f t="shared" si="527"/>
        <v>2.8178519999999998</v>
      </c>
      <c r="P541" s="49">
        <f t="shared" si="528"/>
        <v>49.782052</v>
      </c>
      <c r="Q541" s="87">
        <v>0</v>
      </c>
      <c r="R541" s="48">
        <f t="shared" si="529"/>
        <v>49.782052</v>
      </c>
      <c r="S541" s="51">
        <f t="shared" si="530"/>
        <v>4.9782051999999997</v>
      </c>
      <c r="T541" t="s">
        <v>94</v>
      </c>
    </row>
    <row r="542" spans="1:20" x14ac:dyDescent="0.4">
      <c r="T542" s="47" t="s">
        <v>94</v>
      </c>
    </row>
    <row r="5415" spans="18:18" x14ac:dyDescent="0.4">
      <c r="R5415" s="96"/>
    </row>
    <row r="5416" spans="18:18" x14ac:dyDescent="0.4">
      <c r="R5416" s="96"/>
    </row>
    <row r="5417" spans="18:18" x14ac:dyDescent="0.4">
      <c r="R5417" s="96"/>
    </row>
    <row r="5418" spans="18:18" x14ac:dyDescent="0.4">
      <c r="R5418" s="96"/>
    </row>
    <row r="5419" spans="18:18" x14ac:dyDescent="0.4">
      <c r="R5419" s="96"/>
    </row>
    <row r="5420" spans="18:18" x14ac:dyDescent="0.4">
      <c r="R5420" s="96"/>
    </row>
    <row r="5421" spans="18:18" x14ac:dyDescent="0.4">
      <c r="R5421" s="96"/>
    </row>
    <row r="5422" spans="18:18" x14ac:dyDescent="0.4">
      <c r="R5422" s="96"/>
    </row>
    <row r="5423" spans="18:18" x14ac:dyDescent="0.4">
      <c r="R5423" s="96"/>
    </row>
    <row r="5424" spans="18:18" x14ac:dyDescent="0.4">
      <c r="R5424" s="96"/>
    </row>
    <row r="5425" spans="18:18" x14ac:dyDescent="0.4">
      <c r="R5425" s="96"/>
    </row>
    <row r="5426" spans="18:18" x14ac:dyDescent="0.4">
      <c r="R5426" s="96"/>
    </row>
    <row r="5427" spans="18:18" x14ac:dyDescent="0.4">
      <c r="R5427" s="96"/>
    </row>
    <row r="5428" spans="18:18" x14ac:dyDescent="0.4">
      <c r="R5428" s="96"/>
    </row>
    <row r="5429" spans="18:18" x14ac:dyDescent="0.4">
      <c r="R5429" s="96"/>
    </row>
    <row r="5430" spans="18:18" x14ac:dyDescent="0.4">
      <c r="R5430" s="96"/>
    </row>
    <row r="5431" spans="18:18" x14ac:dyDescent="0.4">
      <c r="R5431" s="96"/>
    </row>
    <row r="5432" spans="18:18" x14ac:dyDescent="0.4">
      <c r="R5432" s="96"/>
    </row>
    <row r="5433" spans="18:18" x14ac:dyDescent="0.4">
      <c r="R5433" s="96"/>
    </row>
    <row r="5434" spans="18:18" x14ac:dyDescent="0.4">
      <c r="R5434" s="96"/>
    </row>
    <row r="5435" spans="18:18" x14ac:dyDescent="0.4">
      <c r="R5435" s="96"/>
    </row>
    <row r="5436" spans="18:18" x14ac:dyDescent="0.4">
      <c r="R5436" s="96"/>
    </row>
    <row r="5437" spans="18:18" x14ac:dyDescent="0.4">
      <c r="R5437" s="96"/>
    </row>
    <row r="5438" spans="18:18" x14ac:dyDescent="0.4">
      <c r="R5438" s="96"/>
    </row>
    <row r="5439" spans="18:18" x14ac:dyDescent="0.4">
      <c r="R5439" s="96"/>
    </row>
    <row r="5440" spans="18:18" x14ac:dyDescent="0.4">
      <c r="R5440" s="96"/>
    </row>
    <row r="5441" spans="18:18" x14ac:dyDescent="0.4">
      <c r="R5441" s="96"/>
    </row>
    <row r="5442" spans="18:18" x14ac:dyDescent="0.4">
      <c r="R5442" s="96"/>
    </row>
    <row r="5443" spans="18:18" x14ac:dyDescent="0.4">
      <c r="R5443" s="96"/>
    </row>
    <row r="5444" spans="18:18" x14ac:dyDescent="0.4">
      <c r="R5444" s="96"/>
    </row>
    <row r="5445" spans="18:18" x14ac:dyDescent="0.4">
      <c r="R5445" s="96"/>
    </row>
    <row r="5446" spans="18:18" x14ac:dyDescent="0.4">
      <c r="R5446" s="96"/>
    </row>
    <row r="5447" spans="18:18" x14ac:dyDescent="0.4">
      <c r="R5447" s="96"/>
    </row>
    <row r="5448" spans="18:18" x14ac:dyDescent="0.4">
      <c r="R5448" s="96"/>
    </row>
    <row r="5449" spans="18:18" x14ac:dyDescent="0.4">
      <c r="R5449" s="96"/>
    </row>
    <row r="5450" spans="18:18" x14ac:dyDescent="0.4">
      <c r="R5450" s="96"/>
    </row>
    <row r="5451" spans="18:18" x14ac:dyDescent="0.4">
      <c r="R5451" s="96"/>
    </row>
    <row r="5452" spans="18:18" x14ac:dyDescent="0.4">
      <c r="R5452" s="96"/>
    </row>
    <row r="5453" spans="18:18" x14ac:dyDescent="0.4">
      <c r="R5453" s="96"/>
    </row>
    <row r="5454" spans="18:18" x14ac:dyDescent="0.4">
      <c r="R5454" s="96"/>
    </row>
    <row r="5455" spans="18:18" x14ac:dyDescent="0.4">
      <c r="R5455" s="96"/>
    </row>
    <row r="5456" spans="18:18" x14ac:dyDescent="0.4">
      <c r="R5456" s="96"/>
    </row>
    <row r="5457" spans="18:18" x14ac:dyDescent="0.4">
      <c r="R5457" s="96"/>
    </row>
    <row r="5458" spans="18:18" x14ac:dyDescent="0.4">
      <c r="R5458" s="96"/>
    </row>
    <row r="5459" spans="18:18" x14ac:dyDescent="0.4">
      <c r="R5459" s="96"/>
    </row>
    <row r="5460" spans="18:18" x14ac:dyDescent="0.4">
      <c r="R5460" s="96"/>
    </row>
    <row r="5461" spans="18:18" x14ac:dyDescent="0.4">
      <c r="R5461" s="96"/>
    </row>
    <row r="5462" spans="18:18" x14ac:dyDescent="0.4">
      <c r="R5462" s="96"/>
    </row>
    <row r="5463" spans="18:18" x14ac:dyDescent="0.4">
      <c r="R5463" s="96"/>
    </row>
    <row r="5464" spans="18:18" x14ac:dyDescent="0.4">
      <c r="R5464" s="96"/>
    </row>
    <row r="5465" spans="18:18" x14ac:dyDescent="0.4">
      <c r="R5465" s="96"/>
    </row>
    <row r="5466" spans="18:18" x14ac:dyDescent="0.4">
      <c r="R5466" s="96"/>
    </row>
    <row r="5467" spans="18:18" x14ac:dyDescent="0.4">
      <c r="R5467" s="96"/>
    </row>
    <row r="5468" spans="18:18" x14ac:dyDescent="0.4">
      <c r="R5468" s="96"/>
    </row>
    <row r="5469" spans="18:18" x14ac:dyDescent="0.4">
      <c r="R5469" s="96"/>
    </row>
    <row r="5470" spans="18:18" x14ac:dyDescent="0.4">
      <c r="R5470" s="96"/>
    </row>
    <row r="5471" spans="18:18" x14ac:dyDescent="0.4">
      <c r="R5471" s="96"/>
    </row>
    <row r="5472" spans="18:18" x14ac:dyDescent="0.4">
      <c r="R5472" s="96"/>
    </row>
    <row r="5473" spans="18:18" x14ac:dyDescent="0.4">
      <c r="R5473" s="96"/>
    </row>
    <row r="5474" spans="18:18" x14ac:dyDescent="0.4">
      <c r="R5474" s="96"/>
    </row>
    <row r="5475" spans="18:18" x14ac:dyDescent="0.4">
      <c r="R5475" s="96"/>
    </row>
    <row r="5476" spans="18:18" x14ac:dyDescent="0.4">
      <c r="R5476" s="96"/>
    </row>
    <row r="5477" spans="18:18" x14ac:dyDescent="0.4">
      <c r="R5477" s="96"/>
    </row>
    <row r="5478" spans="18:18" x14ac:dyDescent="0.4">
      <c r="R5478" s="96"/>
    </row>
    <row r="5479" spans="18:18" x14ac:dyDescent="0.4">
      <c r="R5479" s="96"/>
    </row>
    <row r="5480" spans="18:18" x14ac:dyDescent="0.4">
      <c r="R5480" s="96"/>
    </row>
    <row r="5481" spans="18:18" x14ac:dyDescent="0.4">
      <c r="R5481" s="96"/>
    </row>
    <row r="5482" spans="18:18" x14ac:dyDescent="0.4">
      <c r="R5482" s="96"/>
    </row>
    <row r="5483" spans="18:18" x14ac:dyDescent="0.4">
      <c r="R5483" s="96"/>
    </row>
    <row r="5484" spans="18:18" x14ac:dyDescent="0.4">
      <c r="R5484" s="96"/>
    </row>
    <row r="5485" spans="18:18" x14ac:dyDescent="0.4">
      <c r="R5485" s="96"/>
    </row>
    <row r="5486" spans="18:18" x14ac:dyDescent="0.4">
      <c r="R5486" s="96"/>
    </row>
    <row r="5487" spans="18:18" x14ac:dyDescent="0.4">
      <c r="R5487" s="96"/>
    </row>
    <row r="5488" spans="18:18" x14ac:dyDescent="0.4">
      <c r="R5488" s="96"/>
    </row>
    <row r="5489" spans="18:18" x14ac:dyDescent="0.4">
      <c r="R5489" s="96"/>
    </row>
    <row r="5490" spans="18:18" x14ac:dyDescent="0.4">
      <c r="R5490" s="96"/>
    </row>
    <row r="5491" spans="18:18" x14ac:dyDescent="0.4">
      <c r="R5491" s="96"/>
    </row>
    <row r="5492" spans="18:18" x14ac:dyDescent="0.4">
      <c r="R5492" s="96"/>
    </row>
    <row r="5493" spans="18:18" x14ac:dyDescent="0.4">
      <c r="R5493" s="96"/>
    </row>
    <row r="5494" spans="18:18" x14ac:dyDescent="0.4">
      <c r="R5494" s="96"/>
    </row>
    <row r="5495" spans="18:18" x14ac:dyDescent="0.4">
      <c r="R5495" s="96"/>
    </row>
    <row r="5496" spans="18:18" x14ac:dyDescent="0.4">
      <c r="R5496" s="96"/>
    </row>
    <row r="5497" spans="18:18" x14ac:dyDescent="0.4">
      <c r="R5497" s="96"/>
    </row>
    <row r="5498" spans="18:18" x14ac:dyDescent="0.4">
      <c r="R5498" s="96"/>
    </row>
    <row r="5499" spans="18:18" x14ac:dyDescent="0.4">
      <c r="R5499" s="96"/>
    </row>
    <row r="5500" spans="18:18" x14ac:dyDescent="0.4">
      <c r="R5500" s="96"/>
    </row>
    <row r="5501" spans="18:18" x14ac:dyDescent="0.4">
      <c r="R5501" s="96"/>
    </row>
    <row r="5502" spans="18:18" x14ac:dyDescent="0.4">
      <c r="R5502" s="96"/>
    </row>
    <row r="5503" spans="18:18" x14ac:dyDescent="0.4">
      <c r="R5503" s="96"/>
    </row>
    <row r="5504" spans="18:18" x14ac:dyDescent="0.4">
      <c r="R5504" s="96"/>
    </row>
    <row r="5505" spans="18:18" x14ac:dyDescent="0.4">
      <c r="R5505" s="96"/>
    </row>
    <row r="5506" spans="18:18" x14ac:dyDescent="0.4">
      <c r="R5506" s="96"/>
    </row>
    <row r="5507" spans="18:18" x14ac:dyDescent="0.4">
      <c r="R5507" s="96"/>
    </row>
    <row r="5508" spans="18:18" x14ac:dyDescent="0.4">
      <c r="R5508" s="96"/>
    </row>
    <row r="5509" spans="18:18" x14ac:dyDescent="0.4">
      <c r="R5509" s="96"/>
    </row>
    <row r="5510" spans="18:18" x14ac:dyDescent="0.4">
      <c r="R5510" s="96"/>
    </row>
    <row r="5511" spans="18:18" x14ac:dyDescent="0.4">
      <c r="R5511" s="96"/>
    </row>
    <row r="5512" spans="18:18" x14ac:dyDescent="0.4">
      <c r="R5512" s="96"/>
    </row>
    <row r="5513" spans="18:18" x14ac:dyDescent="0.4">
      <c r="R5513" s="96"/>
    </row>
    <row r="5514" spans="18:18" x14ac:dyDescent="0.4">
      <c r="R5514" s="96"/>
    </row>
    <row r="5515" spans="18:18" x14ac:dyDescent="0.4">
      <c r="R5515" s="96"/>
    </row>
    <row r="5516" spans="18:18" x14ac:dyDescent="0.4">
      <c r="R5516" s="96"/>
    </row>
    <row r="5517" spans="18:18" x14ac:dyDescent="0.4">
      <c r="R5517" s="96"/>
    </row>
    <row r="5518" spans="18:18" x14ac:dyDescent="0.4">
      <c r="R5518" s="96"/>
    </row>
    <row r="5519" spans="18:18" x14ac:dyDescent="0.4">
      <c r="R5519" s="96"/>
    </row>
    <row r="5520" spans="18:18" x14ac:dyDescent="0.4">
      <c r="R5520" s="96"/>
    </row>
    <row r="5521" spans="18:18" x14ac:dyDescent="0.4">
      <c r="R5521" s="96"/>
    </row>
    <row r="5522" spans="18:18" x14ac:dyDescent="0.4">
      <c r="R5522" s="96"/>
    </row>
    <row r="5523" spans="18:18" x14ac:dyDescent="0.4">
      <c r="R5523" s="96"/>
    </row>
    <row r="5524" spans="18:18" x14ac:dyDescent="0.4">
      <c r="R5524" s="96"/>
    </row>
    <row r="5525" spans="18:18" x14ac:dyDescent="0.4">
      <c r="R5525" s="96"/>
    </row>
    <row r="5526" spans="18:18" x14ac:dyDescent="0.4">
      <c r="R5526" s="96"/>
    </row>
    <row r="5527" spans="18:18" x14ac:dyDescent="0.4">
      <c r="R5527" s="96"/>
    </row>
    <row r="5528" spans="18:18" x14ac:dyDescent="0.4">
      <c r="R5528" s="96"/>
    </row>
    <row r="5529" spans="18:18" x14ac:dyDescent="0.4">
      <c r="R5529" s="96"/>
    </row>
    <row r="5530" spans="18:18" x14ac:dyDescent="0.4">
      <c r="R5530" s="96"/>
    </row>
    <row r="5531" spans="18:18" x14ac:dyDescent="0.4">
      <c r="R5531" s="96"/>
    </row>
    <row r="5532" spans="18:18" x14ac:dyDescent="0.4">
      <c r="R5532" s="96"/>
    </row>
    <row r="5533" spans="18:18" x14ac:dyDescent="0.4">
      <c r="R5533" s="96"/>
    </row>
    <row r="5534" spans="18:18" x14ac:dyDescent="0.4">
      <c r="R5534" s="96"/>
    </row>
    <row r="5535" spans="18:18" x14ac:dyDescent="0.4">
      <c r="R5535" s="96"/>
    </row>
    <row r="5536" spans="18:18" x14ac:dyDescent="0.4">
      <c r="R5536" s="96"/>
    </row>
    <row r="5537" spans="18:18" x14ac:dyDescent="0.4">
      <c r="R5537" s="96"/>
    </row>
    <row r="5538" spans="18:18" x14ac:dyDescent="0.4">
      <c r="R5538" s="96"/>
    </row>
    <row r="5539" spans="18:18" x14ac:dyDescent="0.4">
      <c r="R5539" s="96"/>
    </row>
    <row r="5540" spans="18:18" x14ac:dyDescent="0.4">
      <c r="R5540" s="96"/>
    </row>
    <row r="5541" spans="18:18" x14ac:dyDescent="0.4">
      <c r="R5541" s="96"/>
    </row>
    <row r="5542" spans="18:18" x14ac:dyDescent="0.4">
      <c r="R5542" s="96"/>
    </row>
    <row r="5543" spans="18:18" x14ac:dyDescent="0.4">
      <c r="R5543" s="96"/>
    </row>
    <row r="5544" spans="18:18" x14ac:dyDescent="0.4">
      <c r="R5544" s="96"/>
    </row>
    <row r="5545" spans="18:18" x14ac:dyDescent="0.4">
      <c r="R5545" s="96"/>
    </row>
    <row r="5546" spans="18:18" x14ac:dyDescent="0.4">
      <c r="R5546" s="96"/>
    </row>
    <row r="5547" spans="18:18" x14ac:dyDescent="0.4">
      <c r="R5547" s="96"/>
    </row>
    <row r="5548" spans="18:18" x14ac:dyDescent="0.4">
      <c r="R5548" s="96"/>
    </row>
    <row r="5549" spans="18:18" x14ac:dyDescent="0.4">
      <c r="R5549" s="96"/>
    </row>
    <row r="5550" spans="18:18" x14ac:dyDescent="0.4">
      <c r="R5550" s="96"/>
    </row>
    <row r="5551" spans="18:18" x14ac:dyDescent="0.4">
      <c r="R5551" s="96"/>
    </row>
    <row r="5552" spans="18:18" x14ac:dyDescent="0.4">
      <c r="R5552" s="96"/>
    </row>
    <row r="5553" spans="18:18" x14ac:dyDescent="0.4">
      <c r="R5553" s="96"/>
    </row>
    <row r="5554" spans="18:18" x14ac:dyDescent="0.4">
      <c r="R5554" s="96"/>
    </row>
    <row r="5555" spans="18:18" x14ac:dyDescent="0.4">
      <c r="R5555" s="96"/>
    </row>
    <row r="5556" spans="18:18" x14ac:dyDescent="0.4">
      <c r="R5556" s="96"/>
    </row>
    <row r="5557" spans="18:18" x14ac:dyDescent="0.4">
      <c r="R5557" s="96"/>
    </row>
    <row r="5558" spans="18:18" x14ac:dyDescent="0.4">
      <c r="R5558" s="96"/>
    </row>
    <row r="5559" spans="18:18" x14ac:dyDescent="0.4">
      <c r="R5559" s="96"/>
    </row>
    <row r="5560" spans="18:18" x14ac:dyDescent="0.4">
      <c r="R5560" s="96"/>
    </row>
    <row r="5561" spans="18:18" x14ac:dyDescent="0.4">
      <c r="R5561" s="96"/>
    </row>
    <row r="5562" spans="18:18" x14ac:dyDescent="0.4">
      <c r="R5562" s="96"/>
    </row>
    <row r="5563" spans="18:18" x14ac:dyDescent="0.4">
      <c r="R5563" s="96"/>
    </row>
    <row r="5564" spans="18:18" x14ac:dyDescent="0.4">
      <c r="R5564" s="96"/>
    </row>
    <row r="5565" spans="18:18" x14ac:dyDescent="0.4">
      <c r="R5565" s="96"/>
    </row>
    <row r="5566" spans="18:18" x14ac:dyDescent="0.4">
      <c r="R5566" s="96"/>
    </row>
    <row r="5567" spans="18:18" x14ac:dyDescent="0.4">
      <c r="R5567" s="96"/>
    </row>
    <row r="5568" spans="18:18" x14ac:dyDescent="0.4">
      <c r="R5568" s="96"/>
    </row>
    <row r="5569" spans="18:18" x14ac:dyDescent="0.4">
      <c r="R5569" s="96"/>
    </row>
    <row r="5570" spans="18:18" x14ac:dyDescent="0.4">
      <c r="R5570" s="96"/>
    </row>
    <row r="5571" spans="18:18" x14ac:dyDescent="0.4">
      <c r="R5571" s="96"/>
    </row>
    <row r="5572" spans="18:18" x14ac:dyDescent="0.4">
      <c r="R5572" s="96"/>
    </row>
    <row r="5573" spans="18:18" x14ac:dyDescent="0.4">
      <c r="R5573" s="96"/>
    </row>
    <row r="5574" spans="18:18" x14ac:dyDescent="0.4">
      <c r="R5574" s="96"/>
    </row>
    <row r="5575" spans="18:18" x14ac:dyDescent="0.4">
      <c r="R5575" s="96"/>
    </row>
    <row r="5576" spans="18:18" x14ac:dyDescent="0.4">
      <c r="R5576" s="96"/>
    </row>
    <row r="5577" spans="18:18" x14ac:dyDescent="0.4">
      <c r="R5577" s="96"/>
    </row>
    <row r="5578" spans="18:18" x14ac:dyDescent="0.4">
      <c r="R5578" s="96"/>
    </row>
    <row r="5579" spans="18:18" x14ac:dyDescent="0.4">
      <c r="R5579" s="96"/>
    </row>
    <row r="5580" spans="18:18" x14ac:dyDescent="0.4">
      <c r="R5580" s="96"/>
    </row>
    <row r="5581" spans="18:18" x14ac:dyDescent="0.4">
      <c r="R5581" s="96"/>
    </row>
    <row r="5582" spans="18:18" x14ac:dyDescent="0.4">
      <c r="R5582" s="96"/>
    </row>
    <row r="5583" spans="18:18" x14ac:dyDescent="0.4">
      <c r="R5583" s="96"/>
    </row>
    <row r="5584" spans="18:18" x14ac:dyDescent="0.4">
      <c r="R5584" s="96"/>
    </row>
    <row r="5585" spans="18:18" x14ac:dyDescent="0.4">
      <c r="R5585" s="96"/>
    </row>
    <row r="5586" spans="18:18" x14ac:dyDescent="0.4">
      <c r="R5586" s="96"/>
    </row>
    <row r="5587" spans="18:18" x14ac:dyDescent="0.4">
      <c r="R5587" s="96"/>
    </row>
    <row r="5588" spans="18:18" x14ac:dyDescent="0.4">
      <c r="R5588" s="96"/>
    </row>
    <row r="5589" spans="18:18" x14ac:dyDescent="0.4">
      <c r="R5589" s="96"/>
    </row>
    <row r="5590" spans="18:18" x14ac:dyDescent="0.4">
      <c r="R5590" s="96"/>
    </row>
    <row r="5591" spans="18:18" x14ac:dyDescent="0.4">
      <c r="R5591" s="96"/>
    </row>
    <row r="5592" spans="18:18" x14ac:dyDescent="0.4">
      <c r="R5592" s="96"/>
    </row>
    <row r="5593" spans="18:18" x14ac:dyDescent="0.4">
      <c r="R5593" s="96"/>
    </row>
    <row r="5594" spans="18:18" x14ac:dyDescent="0.4">
      <c r="R5594" s="96"/>
    </row>
    <row r="5595" spans="18:18" x14ac:dyDescent="0.4">
      <c r="R5595" s="96"/>
    </row>
    <row r="5596" spans="18:18" x14ac:dyDescent="0.4">
      <c r="R5596" s="96"/>
    </row>
    <row r="5597" spans="18:18" x14ac:dyDescent="0.4">
      <c r="R5597" s="96"/>
    </row>
    <row r="5598" spans="18:18" x14ac:dyDescent="0.4">
      <c r="R5598" s="96"/>
    </row>
    <row r="5599" spans="18:18" x14ac:dyDescent="0.4">
      <c r="R5599" s="96"/>
    </row>
    <row r="5600" spans="18:18" x14ac:dyDescent="0.4">
      <c r="R5600" s="96"/>
    </row>
    <row r="5601" spans="18:18" x14ac:dyDescent="0.4">
      <c r="R5601" s="96"/>
    </row>
    <row r="5602" spans="18:18" x14ac:dyDescent="0.4">
      <c r="R5602" s="96"/>
    </row>
    <row r="5603" spans="18:18" x14ac:dyDescent="0.4">
      <c r="R5603" s="96"/>
    </row>
    <row r="5604" spans="18:18" x14ac:dyDescent="0.4">
      <c r="R5604" s="96"/>
    </row>
    <row r="5605" spans="18:18" x14ac:dyDescent="0.4">
      <c r="R5605" s="96"/>
    </row>
    <row r="5606" spans="18:18" x14ac:dyDescent="0.4">
      <c r="R5606" s="96"/>
    </row>
    <row r="5607" spans="18:18" x14ac:dyDescent="0.4">
      <c r="R5607" s="96"/>
    </row>
    <row r="5608" spans="18:18" x14ac:dyDescent="0.4">
      <c r="R5608" s="96"/>
    </row>
    <row r="5609" spans="18:18" x14ac:dyDescent="0.4">
      <c r="R5609" s="96"/>
    </row>
    <row r="5610" spans="18:18" x14ac:dyDescent="0.4">
      <c r="R5610" s="96"/>
    </row>
    <row r="5611" spans="18:18" x14ac:dyDescent="0.4">
      <c r="R5611" s="96"/>
    </row>
    <row r="5612" spans="18:18" x14ac:dyDescent="0.4">
      <c r="R5612" s="96"/>
    </row>
    <row r="5613" spans="18:18" x14ac:dyDescent="0.4">
      <c r="R5613" s="96"/>
    </row>
    <row r="5614" spans="18:18" x14ac:dyDescent="0.4">
      <c r="R5614" s="96"/>
    </row>
    <row r="5615" spans="18:18" x14ac:dyDescent="0.4">
      <c r="R5615" s="96"/>
    </row>
    <row r="5616" spans="18:18" x14ac:dyDescent="0.4">
      <c r="R5616" s="96"/>
    </row>
    <row r="5617" spans="18:18" x14ac:dyDescent="0.4">
      <c r="R5617" s="96"/>
    </row>
    <row r="5618" spans="18:18" x14ac:dyDescent="0.4">
      <c r="R5618" s="96"/>
    </row>
    <row r="5619" spans="18:18" x14ac:dyDescent="0.4">
      <c r="R5619" s="96"/>
    </row>
    <row r="5620" spans="18:18" x14ac:dyDescent="0.4">
      <c r="R5620" s="96"/>
    </row>
    <row r="5621" spans="18:18" x14ac:dyDescent="0.4">
      <c r="R5621" s="96"/>
    </row>
    <row r="5622" spans="18:18" x14ac:dyDescent="0.4">
      <c r="R5622" s="96"/>
    </row>
    <row r="5623" spans="18:18" x14ac:dyDescent="0.4">
      <c r="R5623" s="96"/>
    </row>
    <row r="5624" spans="18:18" x14ac:dyDescent="0.4">
      <c r="R5624" s="96"/>
    </row>
    <row r="5625" spans="18:18" x14ac:dyDescent="0.4">
      <c r="R5625" s="96"/>
    </row>
    <row r="5626" spans="18:18" x14ac:dyDescent="0.4">
      <c r="R5626" s="96"/>
    </row>
    <row r="5627" spans="18:18" x14ac:dyDescent="0.4">
      <c r="R5627" s="96"/>
    </row>
    <row r="5628" spans="18:18" x14ac:dyDescent="0.4">
      <c r="R5628" s="96"/>
    </row>
    <row r="5629" spans="18:18" x14ac:dyDescent="0.4">
      <c r="R5629" s="96"/>
    </row>
    <row r="5630" spans="18:18" x14ac:dyDescent="0.4">
      <c r="R5630" s="96"/>
    </row>
    <row r="5631" spans="18:18" x14ac:dyDescent="0.4">
      <c r="R5631" s="96"/>
    </row>
    <row r="5632" spans="18:18" x14ac:dyDescent="0.4">
      <c r="R5632" s="96"/>
    </row>
    <row r="5633" spans="18:18" x14ac:dyDescent="0.4">
      <c r="R5633" s="96"/>
    </row>
    <row r="5634" spans="18:18" x14ac:dyDescent="0.4">
      <c r="R5634" s="96"/>
    </row>
    <row r="5635" spans="18:18" x14ac:dyDescent="0.4">
      <c r="R5635" s="96"/>
    </row>
    <row r="5636" spans="18:18" x14ac:dyDescent="0.4">
      <c r="R5636" s="96"/>
    </row>
    <row r="5637" spans="18:18" x14ac:dyDescent="0.4">
      <c r="R5637" s="96"/>
    </row>
    <row r="5638" spans="18:18" x14ac:dyDescent="0.4">
      <c r="R5638" s="96"/>
    </row>
    <row r="5639" spans="18:18" x14ac:dyDescent="0.4">
      <c r="R5639" s="96"/>
    </row>
    <row r="5640" spans="18:18" x14ac:dyDescent="0.4">
      <c r="R5640" s="96"/>
    </row>
    <row r="5641" spans="18:18" x14ac:dyDescent="0.4">
      <c r="R5641" s="96"/>
    </row>
    <row r="5642" spans="18:18" x14ac:dyDescent="0.4">
      <c r="R5642" s="96"/>
    </row>
    <row r="5643" spans="18:18" x14ac:dyDescent="0.4">
      <c r="R5643" s="96"/>
    </row>
    <row r="5644" spans="18:18" x14ac:dyDescent="0.4">
      <c r="R5644" s="96"/>
    </row>
    <row r="5645" spans="18:18" x14ac:dyDescent="0.4">
      <c r="R5645" s="96"/>
    </row>
    <row r="5646" spans="18:18" x14ac:dyDescent="0.4">
      <c r="R5646" s="96"/>
    </row>
    <row r="5647" spans="18:18" x14ac:dyDescent="0.4">
      <c r="R5647" s="96"/>
    </row>
    <row r="5648" spans="18:18" x14ac:dyDescent="0.4">
      <c r="R5648" s="96"/>
    </row>
    <row r="5649" spans="18:18" x14ac:dyDescent="0.4">
      <c r="R5649" s="96"/>
    </row>
    <row r="5650" spans="18:18" x14ac:dyDescent="0.4">
      <c r="R5650" s="96"/>
    </row>
    <row r="5651" spans="18:18" x14ac:dyDescent="0.4">
      <c r="R5651" s="96"/>
    </row>
    <row r="5652" spans="18:18" x14ac:dyDescent="0.4">
      <c r="R5652" s="96"/>
    </row>
    <row r="5653" spans="18:18" x14ac:dyDescent="0.4">
      <c r="R5653" s="96"/>
    </row>
    <row r="5654" spans="18:18" x14ac:dyDescent="0.4">
      <c r="R5654" s="96"/>
    </row>
    <row r="5655" spans="18:18" x14ac:dyDescent="0.4">
      <c r="R5655" s="96"/>
    </row>
    <row r="5656" spans="18:18" x14ac:dyDescent="0.4">
      <c r="R5656" s="96"/>
    </row>
    <row r="5657" spans="18:18" x14ac:dyDescent="0.4">
      <c r="R5657" s="96"/>
    </row>
    <row r="5658" spans="18:18" x14ac:dyDescent="0.4">
      <c r="R5658" s="96"/>
    </row>
    <row r="5659" spans="18:18" x14ac:dyDescent="0.4">
      <c r="R5659" s="96"/>
    </row>
    <row r="5660" spans="18:18" x14ac:dyDescent="0.4">
      <c r="R5660" s="96"/>
    </row>
    <row r="5661" spans="18:18" x14ac:dyDescent="0.4">
      <c r="R5661" s="96"/>
    </row>
    <row r="5662" spans="18:18" x14ac:dyDescent="0.4">
      <c r="R5662" s="96"/>
    </row>
    <row r="5663" spans="18:18" x14ac:dyDescent="0.4">
      <c r="R5663" s="96"/>
    </row>
    <row r="5664" spans="18:18" x14ac:dyDescent="0.4">
      <c r="R5664" s="96"/>
    </row>
    <row r="5665" spans="18:18" x14ac:dyDescent="0.4">
      <c r="R5665" s="96"/>
    </row>
    <row r="5666" spans="18:18" x14ac:dyDescent="0.4">
      <c r="R5666" s="96"/>
    </row>
    <row r="5667" spans="18:18" x14ac:dyDescent="0.4">
      <c r="R5667" s="96"/>
    </row>
    <row r="5668" spans="18:18" x14ac:dyDescent="0.4">
      <c r="R5668" s="96"/>
    </row>
    <row r="5669" spans="18:18" x14ac:dyDescent="0.4">
      <c r="R5669" s="96"/>
    </row>
    <row r="5670" spans="18:18" x14ac:dyDescent="0.4">
      <c r="R5670" s="96"/>
    </row>
    <row r="5671" spans="18:18" x14ac:dyDescent="0.4">
      <c r="R5671" s="96"/>
    </row>
    <row r="5672" spans="18:18" x14ac:dyDescent="0.4">
      <c r="R5672" s="96"/>
    </row>
    <row r="5673" spans="18:18" x14ac:dyDescent="0.4">
      <c r="R5673" s="96"/>
    </row>
    <row r="5674" spans="18:18" x14ac:dyDescent="0.4">
      <c r="R5674" s="96"/>
    </row>
    <row r="5675" spans="18:18" x14ac:dyDescent="0.4">
      <c r="R5675" s="96"/>
    </row>
    <row r="5676" spans="18:18" x14ac:dyDescent="0.4">
      <c r="R5676" s="96"/>
    </row>
    <row r="5677" spans="18:18" x14ac:dyDescent="0.4">
      <c r="R5677" s="96"/>
    </row>
    <row r="5678" spans="18:18" x14ac:dyDescent="0.4">
      <c r="R5678" s="96"/>
    </row>
    <row r="5679" spans="18:18" x14ac:dyDescent="0.4">
      <c r="R5679" s="96"/>
    </row>
    <row r="5680" spans="18:18" x14ac:dyDescent="0.4">
      <c r="R5680" s="96"/>
    </row>
    <row r="5681" spans="18:18" x14ac:dyDescent="0.4">
      <c r="R5681" s="96"/>
    </row>
    <row r="5682" spans="18:18" x14ac:dyDescent="0.4">
      <c r="R5682" s="96"/>
    </row>
    <row r="5683" spans="18:18" x14ac:dyDescent="0.4">
      <c r="R5683" s="96"/>
    </row>
    <row r="5684" spans="18:18" x14ac:dyDescent="0.4">
      <c r="R5684" s="96"/>
    </row>
    <row r="5685" spans="18:18" x14ac:dyDescent="0.4">
      <c r="R5685" s="96"/>
    </row>
    <row r="5686" spans="18:18" x14ac:dyDescent="0.4">
      <c r="R5686" s="96"/>
    </row>
    <row r="5687" spans="18:18" x14ac:dyDescent="0.4">
      <c r="R5687" s="96"/>
    </row>
    <row r="5688" spans="18:18" x14ac:dyDescent="0.4">
      <c r="R5688" s="96"/>
    </row>
    <row r="5689" spans="18:18" x14ac:dyDescent="0.4">
      <c r="R5689" s="96"/>
    </row>
    <row r="5690" spans="18:18" x14ac:dyDescent="0.4">
      <c r="R5690" s="96"/>
    </row>
    <row r="5691" spans="18:18" x14ac:dyDescent="0.4">
      <c r="R5691" s="96"/>
    </row>
    <row r="5692" spans="18:18" x14ac:dyDescent="0.4">
      <c r="R5692" s="96"/>
    </row>
    <row r="5693" spans="18:18" x14ac:dyDescent="0.4">
      <c r="R5693" s="96"/>
    </row>
    <row r="5694" spans="18:18" x14ac:dyDescent="0.4">
      <c r="R5694" s="96"/>
    </row>
    <row r="5695" spans="18:18" x14ac:dyDescent="0.4">
      <c r="R5695" s="96"/>
    </row>
    <row r="5696" spans="18:18" x14ac:dyDescent="0.4">
      <c r="R5696" s="96"/>
    </row>
    <row r="5697" spans="18:18" x14ac:dyDescent="0.4">
      <c r="R5697" s="96"/>
    </row>
    <row r="5698" spans="18:18" x14ac:dyDescent="0.4">
      <c r="R5698" s="96"/>
    </row>
    <row r="5699" spans="18:18" x14ac:dyDescent="0.4">
      <c r="R5699" s="96"/>
    </row>
    <row r="5700" spans="18:18" x14ac:dyDescent="0.4">
      <c r="R5700" s="96"/>
    </row>
    <row r="5701" spans="18:18" x14ac:dyDescent="0.4">
      <c r="R5701" s="96"/>
    </row>
    <row r="5702" spans="18:18" x14ac:dyDescent="0.4">
      <c r="R5702" s="96"/>
    </row>
    <row r="5703" spans="18:18" x14ac:dyDescent="0.4">
      <c r="R5703" s="96"/>
    </row>
    <row r="5704" spans="18:18" x14ac:dyDescent="0.4">
      <c r="R5704" s="96"/>
    </row>
    <row r="5705" spans="18:18" x14ac:dyDescent="0.4">
      <c r="R5705" s="96"/>
    </row>
    <row r="5706" spans="18:18" x14ac:dyDescent="0.4">
      <c r="R5706" s="96"/>
    </row>
    <row r="5707" spans="18:18" x14ac:dyDescent="0.4">
      <c r="R5707" s="96"/>
    </row>
    <row r="5708" spans="18:18" x14ac:dyDescent="0.4">
      <c r="R5708" s="96"/>
    </row>
    <row r="5709" spans="18:18" x14ac:dyDescent="0.4">
      <c r="R5709" s="96"/>
    </row>
    <row r="5710" spans="18:18" x14ac:dyDescent="0.4">
      <c r="R5710" s="96"/>
    </row>
    <row r="5711" spans="18:18" x14ac:dyDescent="0.4">
      <c r="R5711" s="96"/>
    </row>
    <row r="5712" spans="18:18" x14ac:dyDescent="0.4">
      <c r="R5712" s="96"/>
    </row>
    <row r="5713" spans="18:18" x14ac:dyDescent="0.4">
      <c r="R5713" s="96"/>
    </row>
    <row r="5714" spans="18:18" x14ac:dyDescent="0.4">
      <c r="R5714" s="96"/>
    </row>
    <row r="5715" spans="18:18" x14ac:dyDescent="0.4">
      <c r="R5715" s="96"/>
    </row>
    <row r="5716" spans="18:18" x14ac:dyDescent="0.4">
      <c r="R5716" s="96"/>
    </row>
    <row r="5717" spans="18:18" x14ac:dyDescent="0.4">
      <c r="R5717" s="96"/>
    </row>
    <row r="5718" spans="18:18" x14ac:dyDescent="0.4">
      <c r="R5718" s="96"/>
    </row>
    <row r="5719" spans="18:18" x14ac:dyDescent="0.4">
      <c r="R5719" s="96"/>
    </row>
    <row r="5720" spans="18:18" x14ac:dyDescent="0.4">
      <c r="R5720" s="96"/>
    </row>
    <row r="5721" spans="18:18" x14ac:dyDescent="0.4">
      <c r="R5721" s="96"/>
    </row>
    <row r="5722" spans="18:18" x14ac:dyDescent="0.4">
      <c r="R5722" s="96"/>
    </row>
    <row r="5723" spans="18:18" x14ac:dyDescent="0.4">
      <c r="R5723" s="96"/>
    </row>
    <row r="5724" spans="18:18" x14ac:dyDescent="0.4">
      <c r="R5724" s="96"/>
    </row>
    <row r="5725" spans="18:18" x14ac:dyDescent="0.4">
      <c r="R5725" s="96"/>
    </row>
    <row r="5726" spans="18:18" x14ac:dyDescent="0.4">
      <c r="R5726" s="96"/>
    </row>
    <row r="5727" spans="18:18" x14ac:dyDescent="0.4">
      <c r="R5727" s="96"/>
    </row>
    <row r="5728" spans="18:18" x14ac:dyDescent="0.4">
      <c r="R5728" s="96"/>
    </row>
    <row r="5729" spans="18:18" x14ac:dyDescent="0.4">
      <c r="R5729" s="96"/>
    </row>
    <row r="5730" spans="18:18" x14ac:dyDescent="0.4">
      <c r="R5730" s="96"/>
    </row>
    <row r="5731" spans="18:18" x14ac:dyDescent="0.4">
      <c r="R5731" s="96"/>
    </row>
    <row r="5732" spans="18:18" x14ac:dyDescent="0.4">
      <c r="R5732" s="96"/>
    </row>
    <row r="5733" spans="18:18" x14ac:dyDescent="0.4">
      <c r="R5733" s="96"/>
    </row>
    <row r="5734" spans="18:18" x14ac:dyDescent="0.4">
      <c r="R5734" s="96"/>
    </row>
    <row r="5735" spans="18:18" x14ac:dyDescent="0.4">
      <c r="R5735" s="96"/>
    </row>
    <row r="5736" spans="18:18" x14ac:dyDescent="0.4">
      <c r="R5736" s="96"/>
    </row>
    <row r="5737" spans="18:18" x14ac:dyDescent="0.4">
      <c r="R5737" s="96"/>
    </row>
    <row r="5738" spans="18:18" x14ac:dyDescent="0.4">
      <c r="R5738" s="96"/>
    </row>
    <row r="5739" spans="18:18" x14ac:dyDescent="0.4">
      <c r="R5739" s="96"/>
    </row>
    <row r="5740" spans="18:18" x14ac:dyDescent="0.4">
      <c r="R5740" s="96"/>
    </row>
    <row r="5741" spans="18:18" x14ac:dyDescent="0.4">
      <c r="R5741" s="96"/>
    </row>
    <row r="5742" spans="18:18" x14ac:dyDescent="0.4">
      <c r="R5742" s="96"/>
    </row>
    <row r="5743" spans="18:18" x14ac:dyDescent="0.4">
      <c r="R5743" s="96"/>
    </row>
    <row r="5744" spans="18:18" x14ac:dyDescent="0.4">
      <c r="R5744" s="96"/>
    </row>
    <row r="5745" spans="18:18" x14ac:dyDescent="0.4">
      <c r="R5745" s="96"/>
    </row>
    <row r="5746" spans="18:18" x14ac:dyDescent="0.4">
      <c r="R5746" s="96"/>
    </row>
    <row r="5747" spans="18:18" x14ac:dyDescent="0.4">
      <c r="R5747" s="96"/>
    </row>
    <row r="5748" spans="18:18" x14ac:dyDescent="0.4">
      <c r="R5748" s="96"/>
    </row>
    <row r="5749" spans="18:18" x14ac:dyDescent="0.4">
      <c r="R5749" s="96"/>
    </row>
    <row r="5750" spans="18:18" x14ac:dyDescent="0.4">
      <c r="R5750" s="96"/>
    </row>
    <row r="5751" spans="18:18" x14ac:dyDescent="0.4">
      <c r="R5751" s="96"/>
    </row>
    <row r="5752" spans="18:18" x14ac:dyDescent="0.4">
      <c r="R5752" s="96"/>
    </row>
    <row r="5753" spans="18:18" x14ac:dyDescent="0.4">
      <c r="R5753" s="96"/>
    </row>
    <row r="5754" spans="18:18" x14ac:dyDescent="0.4">
      <c r="R5754" s="96"/>
    </row>
    <row r="5755" spans="18:18" x14ac:dyDescent="0.4">
      <c r="R5755" s="96"/>
    </row>
    <row r="5756" spans="18:18" x14ac:dyDescent="0.4">
      <c r="R5756" s="96"/>
    </row>
    <row r="5757" spans="18:18" x14ac:dyDescent="0.4">
      <c r="R5757" s="96"/>
    </row>
    <row r="5758" spans="18:18" x14ac:dyDescent="0.4">
      <c r="R5758" s="96"/>
    </row>
    <row r="5759" spans="18:18" x14ac:dyDescent="0.4">
      <c r="R5759" s="96"/>
    </row>
    <row r="5760" spans="18:18" x14ac:dyDescent="0.4">
      <c r="R5760" s="96"/>
    </row>
    <row r="5761" spans="18:18" x14ac:dyDescent="0.4">
      <c r="R5761" s="96"/>
    </row>
    <row r="5762" spans="18:18" x14ac:dyDescent="0.4">
      <c r="R5762" s="96"/>
    </row>
    <row r="5763" spans="18:18" x14ac:dyDescent="0.4">
      <c r="R5763" s="96"/>
    </row>
    <row r="5764" spans="18:18" x14ac:dyDescent="0.4">
      <c r="R5764" s="96"/>
    </row>
    <row r="5765" spans="18:18" x14ac:dyDescent="0.4">
      <c r="R5765" s="96"/>
    </row>
    <row r="5766" spans="18:18" x14ac:dyDescent="0.4">
      <c r="R5766" s="96"/>
    </row>
    <row r="5767" spans="18:18" x14ac:dyDescent="0.4">
      <c r="R5767" s="96"/>
    </row>
    <row r="5768" spans="18:18" x14ac:dyDescent="0.4">
      <c r="R5768" s="96"/>
    </row>
    <row r="5769" spans="18:18" x14ac:dyDescent="0.4">
      <c r="R5769" s="96"/>
    </row>
    <row r="5770" spans="18:18" x14ac:dyDescent="0.4">
      <c r="R5770" s="96"/>
    </row>
    <row r="5771" spans="18:18" x14ac:dyDescent="0.4">
      <c r="R5771" s="96"/>
    </row>
    <row r="5772" spans="18:18" x14ac:dyDescent="0.4">
      <c r="R5772" s="96"/>
    </row>
    <row r="5773" spans="18:18" x14ac:dyDescent="0.4">
      <c r="R5773" s="96"/>
    </row>
    <row r="5774" spans="18:18" x14ac:dyDescent="0.4">
      <c r="R5774" s="96"/>
    </row>
    <row r="5775" spans="18:18" x14ac:dyDescent="0.4">
      <c r="R5775" s="96"/>
    </row>
    <row r="5776" spans="18:18" x14ac:dyDescent="0.4">
      <c r="R5776" s="96"/>
    </row>
    <row r="5777" spans="18:18" x14ac:dyDescent="0.4">
      <c r="R5777" s="96"/>
    </row>
    <row r="5778" spans="18:18" x14ac:dyDescent="0.4">
      <c r="R5778" s="96"/>
    </row>
    <row r="5779" spans="18:18" x14ac:dyDescent="0.4">
      <c r="R5779" s="96"/>
    </row>
    <row r="5780" spans="18:18" x14ac:dyDescent="0.4">
      <c r="R5780" s="96"/>
    </row>
    <row r="5781" spans="18:18" x14ac:dyDescent="0.4">
      <c r="R5781" s="96"/>
    </row>
    <row r="5782" spans="18:18" x14ac:dyDescent="0.4">
      <c r="R5782" s="96"/>
    </row>
    <row r="5783" spans="18:18" x14ac:dyDescent="0.4">
      <c r="R5783" s="96"/>
    </row>
    <row r="5784" spans="18:18" x14ac:dyDescent="0.4">
      <c r="R5784" s="96"/>
    </row>
    <row r="5785" spans="18:18" x14ac:dyDescent="0.4">
      <c r="R5785" s="96"/>
    </row>
    <row r="5786" spans="18:18" x14ac:dyDescent="0.4">
      <c r="R5786" s="96"/>
    </row>
    <row r="5787" spans="18:18" x14ac:dyDescent="0.4">
      <c r="R5787" s="96"/>
    </row>
    <row r="5788" spans="18:18" x14ac:dyDescent="0.4">
      <c r="R5788" s="96"/>
    </row>
    <row r="5789" spans="18:18" x14ac:dyDescent="0.4">
      <c r="R5789" s="96"/>
    </row>
    <row r="5790" spans="18:18" x14ac:dyDescent="0.4">
      <c r="R5790" s="96"/>
    </row>
    <row r="5791" spans="18:18" x14ac:dyDescent="0.4">
      <c r="R5791" s="96"/>
    </row>
    <row r="5792" spans="18:18" x14ac:dyDescent="0.4">
      <c r="R5792" s="96"/>
    </row>
    <row r="5793" spans="18:18" x14ac:dyDescent="0.4">
      <c r="R5793" s="96"/>
    </row>
    <row r="5794" spans="18:18" x14ac:dyDescent="0.4">
      <c r="R5794" s="96"/>
    </row>
    <row r="5795" spans="18:18" x14ac:dyDescent="0.4">
      <c r="R5795" s="96"/>
    </row>
    <row r="5796" spans="18:18" x14ac:dyDescent="0.4">
      <c r="R5796" s="96"/>
    </row>
    <row r="5797" spans="18:18" x14ac:dyDescent="0.4">
      <c r="R5797" s="96"/>
    </row>
    <row r="5798" spans="18:18" x14ac:dyDescent="0.4">
      <c r="R5798" s="96"/>
    </row>
    <row r="5799" spans="18:18" x14ac:dyDescent="0.4">
      <c r="R5799" s="96"/>
    </row>
    <row r="5800" spans="18:18" x14ac:dyDescent="0.4">
      <c r="R5800" s="96"/>
    </row>
    <row r="5801" spans="18:18" x14ac:dyDescent="0.4">
      <c r="R5801" s="96"/>
    </row>
    <row r="5802" spans="18:18" x14ac:dyDescent="0.4">
      <c r="R5802" s="96"/>
    </row>
    <row r="5803" spans="18:18" x14ac:dyDescent="0.4">
      <c r="R5803" s="96"/>
    </row>
    <row r="5804" spans="18:18" x14ac:dyDescent="0.4">
      <c r="R5804" s="96"/>
    </row>
    <row r="5805" spans="18:18" x14ac:dyDescent="0.4">
      <c r="R5805" s="96"/>
    </row>
    <row r="5806" spans="18:18" x14ac:dyDescent="0.4">
      <c r="R5806" s="96"/>
    </row>
    <row r="5807" spans="18:18" x14ac:dyDescent="0.4">
      <c r="R5807" s="96"/>
    </row>
    <row r="5808" spans="18:18" x14ac:dyDescent="0.4">
      <c r="R5808" s="96"/>
    </row>
    <row r="5809" spans="18:18" x14ac:dyDescent="0.4">
      <c r="R5809" s="96"/>
    </row>
    <row r="5810" spans="18:18" x14ac:dyDescent="0.4">
      <c r="R5810" s="96"/>
    </row>
    <row r="5811" spans="18:18" x14ac:dyDescent="0.4">
      <c r="R5811" s="96"/>
    </row>
    <row r="5812" spans="18:18" x14ac:dyDescent="0.4">
      <c r="R5812" s="96"/>
    </row>
    <row r="5813" spans="18:18" x14ac:dyDescent="0.4">
      <c r="R5813" s="96"/>
    </row>
    <row r="5814" spans="18:18" x14ac:dyDescent="0.4">
      <c r="R5814" s="96"/>
    </row>
    <row r="5815" spans="18:18" x14ac:dyDescent="0.4">
      <c r="R5815" s="96"/>
    </row>
    <row r="5816" spans="18:18" x14ac:dyDescent="0.4">
      <c r="R5816" s="96"/>
    </row>
    <row r="5817" spans="18:18" x14ac:dyDescent="0.4">
      <c r="R5817" s="96"/>
    </row>
    <row r="5818" spans="18:18" x14ac:dyDescent="0.4">
      <c r="R5818" s="96"/>
    </row>
    <row r="5819" spans="18:18" x14ac:dyDescent="0.4">
      <c r="R5819" s="96"/>
    </row>
    <row r="5820" spans="18:18" x14ac:dyDescent="0.4">
      <c r="R5820" s="96"/>
    </row>
    <row r="5821" spans="18:18" x14ac:dyDescent="0.4">
      <c r="R5821" s="96"/>
    </row>
    <row r="5822" spans="18:18" x14ac:dyDescent="0.4">
      <c r="R5822" s="96"/>
    </row>
    <row r="5823" spans="18:18" x14ac:dyDescent="0.4">
      <c r="R5823" s="96"/>
    </row>
    <row r="5824" spans="18:18" x14ac:dyDescent="0.4">
      <c r="R5824" s="96"/>
    </row>
    <row r="5825" spans="18:18" x14ac:dyDescent="0.4">
      <c r="R5825" s="96"/>
    </row>
    <row r="5826" spans="18:18" x14ac:dyDescent="0.4">
      <c r="R5826" s="96"/>
    </row>
    <row r="5827" spans="18:18" x14ac:dyDescent="0.4">
      <c r="R5827" s="96"/>
    </row>
    <row r="5828" spans="18:18" x14ac:dyDescent="0.4">
      <c r="R5828" s="96"/>
    </row>
    <row r="5829" spans="18:18" x14ac:dyDescent="0.4">
      <c r="R5829" s="96"/>
    </row>
    <row r="5830" spans="18:18" x14ac:dyDescent="0.4">
      <c r="R5830" s="96"/>
    </row>
    <row r="5831" spans="18:18" x14ac:dyDescent="0.4">
      <c r="R5831" s="96"/>
    </row>
    <row r="5832" spans="18:18" x14ac:dyDescent="0.4">
      <c r="R5832" s="96"/>
    </row>
    <row r="5833" spans="18:18" x14ac:dyDescent="0.4">
      <c r="R5833" s="96"/>
    </row>
    <row r="5834" spans="18:18" x14ac:dyDescent="0.4">
      <c r="R5834" s="96"/>
    </row>
    <row r="5835" spans="18:18" x14ac:dyDescent="0.4">
      <c r="R5835" s="96"/>
    </row>
    <row r="5836" spans="18:18" x14ac:dyDescent="0.4">
      <c r="R5836" s="96"/>
    </row>
    <row r="5837" spans="18:18" x14ac:dyDescent="0.4">
      <c r="R5837" s="96"/>
    </row>
    <row r="5838" spans="18:18" x14ac:dyDescent="0.4">
      <c r="R5838" s="96"/>
    </row>
    <row r="5839" spans="18:18" x14ac:dyDescent="0.4">
      <c r="R5839" s="96"/>
    </row>
    <row r="5840" spans="18:18" x14ac:dyDescent="0.4">
      <c r="R5840" s="96"/>
    </row>
    <row r="5841" spans="18:18" x14ac:dyDescent="0.4">
      <c r="R5841" s="96"/>
    </row>
    <row r="5842" spans="18:18" x14ac:dyDescent="0.4">
      <c r="R5842" s="96"/>
    </row>
    <row r="5843" spans="18:18" x14ac:dyDescent="0.4">
      <c r="R5843" s="96"/>
    </row>
    <row r="5844" spans="18:18" x14ac:dyDescent="0.4">
      <c r="R5844" s="96"/>
    </row>
    <row r="5845" spans="18:18" x14ac:dyDescent="0.4">
      <c r="R5845" s="96"/>
    </row>
    <row r="5846" spans="18:18" x14ac:dyDescent="0.4">
      <c r="R5846" s="96"/>
    </row>
    <row r="5847" spans="18:18" x14ac:dyDescent="0.4">
      <c r="R5847" s="96"/>
    </row>
    <row r="5848" spans="18:18" x14ac:dyDescent="0.4">
      <c r="R5848" s="96"/>
    </row>
    <row r="5849" spans="18:18" x14ac:dyDescent="0.4">
      <c r="R5849" s="96"/>
    </row>
    <row r="5850" spans="18:18" x14ac:dyDescent="0.4">
      <c r="R5850" s="96"/>
    </row>
    <row r="5851" spans="18:18" x14ac:dyDescent="0.4">
      <c r="R5851" s="96"/>
    </row>
    <row r="5852" spans="18:18" x14ac:dyDescent="0.4">
      <c r="R5852" s="96"/>
    </row>
    <row r="5853" spans="18:18" x14ac:dyDescent="0.4">
      <c r="R5853" s="96"/>
    </row>
    <row r="5854" spans="18:18" x14ac:dyDescent="0.4">
      <c r="R5854" s="96"/>
    </row>
    <row r="5855" spans="18:18" x14ac:dyDescent="0.4">
      <c r="R5855" s="96"/>
    </row>
    <row r="5856" spans="18:18" x14ac:dyDescent="0.4">
      <c r="R5856" s="96"/>
    </row>
    <row r="5857" spans="18:18" x14ac:dyDescent="0.4">
      <c r="R5857" s="96"/>
    </row>
    <row r="5858" spans="18:18" x14ac:dyDescent="0.4">
      <c r="R5858" s="96"/>
    </row>
    <row r="5859" spans="18:18" x14ac:dyDescent="0.4">
      <c r="R5859" s="96"/>
    </row>
    <row r="5860" spans="18:18" x14ac:dyDescent="0.4">
      <c r="R5860" s="96"/>
    </row>
    <row r="5861" spans="18:18" x14ac:dyDescent="0.4">
      <c r="R5861" s="96"/>
    </row>
    <row r="5862" spans="18:18" x14ac:dyDescent="0.4">
      <c r="R5862" s="96"/>
    </row>
    <row r="5863" spans="18:18" x14ac:dyDescent="0.4">
      <c r="R5863" s="96"/>
    </row>
    <row r="5864" spans="18:18" x14ac:dyDescent="0.4">
      <c r="R5864" s="96"/>
    </row>
    <row r="5865" spans="18:18" x14ac:dyDescent="0.4">
      <c r="R5865" s="96"/>
    </row>
    <row r="5866" spans="18:18" x14ac:dyDescent="0.4">
      <c r="R5866" s="96"/>
    </row>
    <row r="5867" spans="18:18" x14ac:dyDescent="0.4">
      <c r="R5867" s="96"/>
    </row>
    <row r="5868" spans="18:18" x14ac:dyDescent="0.4">
      <c r="R5868" s="96"/>
    </row>
    <row r="5869" spans="18:18" x14ac:dyDescent="0.4">
      <c r="R5869" s="96"/>
    </row>
    <row r="5870" spans="18:18" x14ac:dyDescent="0.4">
      <c r="R5870" s="96"/>
    </row>
    <row r="5871" spans="18:18" x14ac:dyDescent="0.4">
      <c r="R5871" s="96"/>
    </row>
    <row r="5872" spans="18:18" x14ac:dyDescent="0.4">
      <c r="R5872" s="96"/>
    </row>
    <row r="5873" spans="18:18" x14ac:dyDescent="0.4">
      <c r="R5873" s="96"/>
    </row>
    <row r="5874" spans="18:18" x14ac:dyDescent="0.4">
      <c r="R5874" s="96"/>
    </row>
    <row r="5875" spans="18:18" x14ac:dyDescent="0.4">
      <c r="R5875" s="96"/>
    </row>
    <row r="5876" spans="18:18" x14ac:dyDescent="0.4">
      <c r="R5876" s="96"/>
    </row>
    <row r="5877" spans="18:18" x14ac:dyDescent="0.4">
      <c r="R5877" s="96"/>
    </row>
    <row r="5878" spans="18:18" x14ac:dyDescent="0.4">
      <c r="R5878" s="96"/>
    </row>
    <row r="5879" spans="18:18" x14ac:dyDescent="0.4">
      <c r="R5879" s="96"/>
    </row>
    <row r="5880" spans="18:18" x14ac:dyDescent="0.4">
      <c r="R5880" s="96"/>
    </row>
    <row r="5881" spans="18:18" x14ac:dyDescent="0.4">
      <c r="R5881" s="96"/>
    </row>
    <row r="5882" spans="18:18" x14ac:dyDescent="0.4">
      <c r="R5882" s="96"/>
    </row>
    <row r="5883" spans="18:18" x14ac:dyDescent="0.4">
      <c r="R5883" s="96"/>
    </row>
    <row r="5884" spans="18:18" x14ac:dyDescent="0.4">
      <c r="R5884" s="96"/>
    </row>
    <row r="5885" spans="18:18" x14ac:dyDescent="0.4">
      <c r="R5885" s="96"/>
    </row>
    <row r="5886" spans="18:18" x14ac:dyDescent="0.4">
      <c r="R5886" s="96"/>
    </row>
    <row r="5887" spans="18:18" x14ac:dyDescent="0.4">
      <c r="R5887" s="96"/>
    </row>
    <row r="5888" spans="18:18" x14ac:dyDescent="0.4">
      <c r="R5888" s="96"/>
    </row>
    <row r="5889" spans="18:18" x14ac:dyDescent="0.4">
      <c r="R5889" s="96"/>
    </row>
    <row r="5890" spans="18:18" x14ac:dyDescent="0.4">
      <c r="R5890" s="96"/>
    </row>
    <row r="5891" spans="18:18" x14ac:dyDescent="0.4">
      <c r="R5891" s="96"/>
    </row>
    <row r="5892" spans="18:18" x14ac:dyDescent="0.4">
      <c r="R5892" s="96"/>
    </row>
    <row r="5893" spans="18:18" x14ac:dyDescent="0.4">
      <c r="R5893" s="96"/>
    </row>
    <row r="5894" spans="18:18" x14ac:dyDescent="0.4">
      <c r="R5894" s="96"/>
    </row>
    <row r="5895" spans="18:18" x14ac:dyDescent="0.4">
      <c r="R5895" s="96"/>
    </row>
    <row r="5896" spans="18:18" x14ac:dyDescent="0.4">
      <c r="R5896" s="96"/>
    </row>
    <row r="5897" spans="18:18" x14ac:dyDescent="0.4">
      <c r="R5897" s="96"/>
    </row>
    <row r="5898" spans="18:18" x14ac:dyDescent="0.4">
      <c r="R5898" s="96"/>
    </row>
    <row r="5899" spans="18:18" x14ac:dyDescent="0.4">
      <c r="R5899" s="96"/>
    </row>
    <row r="5900" spans="18:18" x14ac:dyDescent="0.4">
      <c r="R5900" s="96"/>
    </row>
    <row r="5901" spans="18:18" x14ac:dyDescent="0.4">
      <c r="R5901" s="96"/>
    </row>
    <row r="5902" spans="18:18" x14ac:dyDescent="0.4">
      <c r="R5902" s="96"/>
    </row>
    <row r="5903" spans="18:18" x14ac:dyDescent="0.4">
      <c r="R5903" s="96"/>
    </row>
    <row r="5904" spans="18:18" x14ac:dyDescent="0.4">
      <c r="R5904" s="96"/>
    </row>
    <row r="5905" spans="18:18" x14ac:dyDescent="0.4">
      <c r="R5905" s="96"/>
    </row>
    <row r="5906" spans="18:18" x14ac:dyDescent="0.4">
      <c r="R5906" s="96"/>
    </row>
    <row r="5907" spans="18:18" x14ac:dyDescent="0.4">
      <c r="R5907" s="96"/>
    </row>
    <row r="5908" spans="18:18" x14ac:dyDescent="0.4">
      <c r="R5908" s="96"/>
    </row>
    <row r="5909" spans="18:18" x14ac:dyDescent="0.4">
      <c r="R5909" s="96"/>
    </row>
    <row r="5910" spans="18:18" x14ac:dyDescent="0.4">
      <c r="R5910" s="96"/>
    </row>
    <row r="5911" spans="18:18" x14ac:dyDescent="0.4">
      <c r="R5911" s="96"/>
    </row>
    <row r="5912" spans="18:18" x14ac:dyDescent="0.4">
      <c r="R5912" s="96"/>
    </row>
    <row r="5913" spans="18:18" x14ac:dyDescent="0.4">
      <c r="R5913" s="96"/>
    </row>
    <row r="5914" spans="18:18" x14ac:dyDescent="0.4">
      <c r="R5914" s="96"/>
    </row>
    <row r="5915" spans="18:18" x14ac:dyDescent="0.4">
      <c r="R5915" s="96"/>
    </row>
    <row r="5916" spans="18:18" x14ac:dyDescent="0.4">
      <c r="R5916" s="96"/>
    </row>
    <row r="5917" spans="18:18" x14ac:dyDescent="0.4">
      <c r="R5917" s="96"/>
    </row>
    <row r="5918" spans="18:18" x14ac:dyDescent="0.4">
      <c r="R5918" s="96"/>
    </row>
    <row r="5919" spans="18:18" x14ac:dyDescent="0.4">
      <c r="R5919" s="96"/>
    </row>
    <row r="5920" spans="18:18" x14ac:dyDescent="0.4">
      <c r="R5920" s="96"/>
    </row>
    <row r="5921" spans="18:18" x14ac:dyDescent="0.4">
      <c r="R5921" s="96"/>
    </row>
    <row r="5922" spans="18:18" x14ac:dyDescent="0.4">
      <c r="R5922" s="96"/>
    </row>
    <row r="5923" spans="18:18" x14ac:dyDescent="0.4">
      <c r="R5923" s="96"/>
    </row>
    <row r="5924" spans="18:18" x14ac:dyDescent="0.4">
      <c r="R5924" s="96"/>
    </row>
    <row r="5925" spans="18:18" x14ac:dyDescent="0.4">
      <c r="R5925" s="96"/>
    </row>
    <row r="5926" spans="18:18" x14ac:dyDescent="0.4">
      <c r="R5926" s="96"/>
    </row>
    <row r="5927" spans="18:18" x14ac:dyDescent="0.4">
      <c r="R5927" s="96"/>
    </row>
    <row r="5928" spans="18:18" x14ac:dyDescent="0.4">
      <c r="R5928" s="96"/>
    </row>
    <row r="5929" spans="18:18" x14ac:dyDescent="0.4">
      <c r="R5929" s="96"/>
    </row>
    <row r="5930" spans="18:18" x14ac:dyDescent="0.4">
      <c r="R5930" s="96"/>
    </row>
    <row r="5931" spans="18:18" x14ac:dyDescent="0.4">
      <c r="R5931" s="96"/>
    </row>
    <row r="5932" spans="18:18" x14ac:dyDescent="0.4">
      <c r="R5932" s="96"/>
    </row>
    <row r="5933" spans="18:18" x14ac:dyDescent="0.4">
      <c r="R5933" s="96"/>
    </row>
    <row r="5934" spans="18:18" x14ac:dyDescent="0.4">
      <c r="R5934" s="96"/>
    </row>
    <row r="5935" spans="18:18" x14ac:dyDescent="0.4">
      <c r="R5935" s="96"/>
    </row>
    <row r="5936" spans="18:18" x14ac:dyDescent="0.4">
      <c r="R5936" s="96"/>
    </row>
    <row r="5937" spans="18:18" x14ac:dyDescent="0.4">
      <c r="R5937" s="96"/>
    </row>
    <row r="5938" spans="18:18" x14ac:dyDescent="0.4">
      <c r="R5938" s="96"/>
    </row>
    <row r="5939" spans="18:18" x14ac:dyDescent="0.4">
      <c r="R5939" s="96"/>
    </row>
    <row r="5940" spans="18:18" x14ac:dyDescent="0.4">
      <c r="R5940" s="96"/>
    </row>
    <row r="5941" spans="18:18" x14ac:dyDescent="0.4">
      <c r="R5941" s="96"/>
    </row>
    <row r="5942" spans="18:18" x14ac:dyDescent="0.4">
      <c r="R5942" s="96"/>
    </row>
    <row r="5943" spans="18:18" x14ac:dyDescent="0.4">
      <c r="R5943" s="96"/>
    </row>
    <row r="5944" spans="18:18" x14ac:dyDescent="0.4">
      <c r="R5944" s="96"/>
    </row>
    <row r="5945" spans="18:18" x14ac:dyDescent="0.4">
      <c r="R5945" s="96"/>
    </row>
    <row r="5946" spans="18:18" x14ac:dyDescent="0.4">
      <c r="R5946" s="96"/>
    </row>
    <row r="5947" spans="18:18" x14ac:dyDescent="0.4">
      <c r="R5947" s="96"/>
    </row>
    <row r="5948" spans="18:18" x14ac:dyDescent="0.4">
      <c r="R5948" s="96"/>
    </row>
    <row r="5949" spans="18:18" x14ac:dyDescent="0.4">
      <c r="R5949" s="96"/>
    </row>
    <row r="5950" spans="18:18" x14ac:dyDescent="0.4">
      <c r="R5950" s="96"/>
    </row>
    <row r="5951" spans="18:18" x14ac:dyDescent="0.4">
      <c r="R5951" s="96"/>
    </row>
    <row r="5952" spans="18:18" x14ac:dyDescent="0.4">
      <c r="R5952" s="96"/>
    </row>
    <row r="5953" spans="18:18" x14ac:dyDescent="0.4">
      <c r="R5953" s="96"/>
    </row>
    <row r="5954" spans="18:18" x14ac:dyDescent="0.4">
      <c r="R5954" s="96"/>
    </row>
    <row r="5955" spans="18:18" x14ac:dyDescent="0.4">
      <c r="R5955" s="96"/>
    </row>
    <row r="5956" spans="18:18" x14ac:dyDescent="0.4">
      <c r="R5956" s="96"/>
    </row>
    <row r="5957" spans="18:18" x14ac:dyDescent="0.4">
      <c r="R5957" s="96"/>
    </row>
    <row r="5958" spans="18:18" x14ac:dyDescent="0.4">
      <c r="R5958" s="96"/>
    </row>
    <row r="5959" spans="18:18" x14ac:dyDescent="0.4">
      <c r="R5959" s="96"/>
    </row>
    <row r="5960" spans="18:18" x14ac:dyDescent="0.4">
      <c r="R5960" s="96"/>
    </row>
    <row r="5961" spans="18:18" x14ac:dyDescent="0.4">
      <c r="R5961" s="96"/>
    </row>
    <row r="5962" spans="18:18" x14ac:dyDescent="0.4">
      <c r="R5962" s="96"/>
    </row>
    <row r="5963" spans="18:18" x14ac:dyDescent="0.4">
      <c r="R5963" s="96"/>
    </row>
    <row r="5964" spans="18:18" x14ac:dyDescent="0.4">
      <c r="R5964" s="96"/>
    </row>
    <row r="5965" spans="18:18" x14ac:dyDescent="0.4">
      <c r="R5965" s="96"/>
    </row>
    <row r="5966" spans="18:18" x14ac:dyDescent="0.4">
      <c r="R5966" s="96"/>
    </row>
    <row r="5967" spans="18:18" x14ac:dyDescent="0.4">
      <c r="R5967" s="96"/>
    </row>
    <row r="5968" spans="18:18" x14ac:dyDescent="0.4">
      <c r="R5968" s="96"/>
    </row>
    <row r="5969" spans="18:18" x14ac:dyDescent="0.4">
      <c r="R5969" s="96"/>
    </row>
    <row r="5970" spans="18:18" x14ac:dyDescent="0.4">
      <c r="R5970" s="96"/>
    </row>
    <row r="5971" spans="18:18" x14ac:dyDescent="0.4">
      <c r="R5971" s="96"/>
    </row>
    <row r="5972" spans="18:18" x14ac:dyDescent="0.4">
      <c r="R5972" s="96"/>
    </row>
    <row r="5973" spans="18:18" x14ac:dyDescent="0.4">
      <c r="R5973" s="96"/>
    </row>
    <row r="5974" spans="18:18" x14ac:dyDescent="0.4">
      <c r="R5974" s="96"/>
    </row>
    <row r="5975" spans="18:18" x14ac:dyDescent="0.4">
      <c r="R5975" s="96"/>
    </row>
    <row r="5976" spans="18:18" x14ac:dyDescent="0.4">
      <c r="R5976" s="96"/>
    </row>
    <row r="5977" spans="18:18" x14ac:dyDescent="0.4">
      <c r="R5977" s="96"/>
    </row>
    <row r="5978" spans="18:18" x14ac:dyDescent="0.4">
      <c r="R5978" s="96"/>
    </row>
    <row r="5979" spans="18:18" x14ac:dyDescent="0.4">
      <c r="R5979" s="96"/>
    </row>
    <row r="5980" spans="18:18" x14ac:dyDescent="0.4">
      <c r="R5980" s="96"/>
    </row>
    <row r="5981" spans="18:18" x14ac:dyDescent="0.4">
      <c r="R5981" s="96"/>
    </row>
    <row r="5982" spans="18:18" x14ac:dyDescent="0.4">
      <c r="R5982" s="96"/>
    </row>
    <row r="5983" spans="18:18" x14ac:dyDescent="0.4">
      <c r="R5983" s="96"/>
    </row>
    <row r="5984" spans="18:18" x14ac:dyDescent="0.4">
      <c r="R5984" s="96"/>
    </row>
    <row r="5985" spans="18:18" x14ac:dyDescent="0.4">
      <c r="R5985" s="96"/>
    </row>
    <row r="5986" spans="18:18" x14ac:dyDescent="0.4">
      <c r="R5986" s="96"/>
    </row>
    <row r="5987" spans="18:18" x14ac:dyDescent="0.4">
      <c r="R5987" s="96"/>
    </row>
    <row r="5988" spans="18:18" x14ac:dyDescent="0.4">
      <c r="R5988" s="96"/>
    </row>
    <row r="5989" spans="18:18" x14ac:dyDescent="0.4">
      <c r="R5989" s="96"/>
    </row>
    <row r="5990" spans="18:18" x14ac:dyDescent="0.4">
      <c r="R5990" s="96"/>
    </row>
    <row r="5991" spans="18:18" x14ac:dyDescent="0.4">
      <c r="R5991" s="96"/>
    </row>
    <row r="5992" spans="18:18" x14ac:dyDescent="0.4">
      <c r="R5992" s="96"/>
    </row>
    <row r="5993" spans="18:18" x14ac:dyDescent="0.4">
      <c r="R5993" s="96"/>
    </row>
    <row r="5994" spans="18:18" x14ac:dyDescent="0.4">
      <c r="R5994" s="96"/>
    </row>
    <row r="5995" spans="18:18" x14ac:dyDescent="0.4">
      <c r="R5995" s="96"/>
    </row>
    <row r="5996" spans="18:18" x14ac:dyDescent="0.4">
      <c r="R5996" s="96"/>
    </row>
    <row r="5997" spans="18:18" x14ac:dyDescent="0.4">
      <c r="R5997" s="96"/>
    </row>
    <row r="5998" spans="18:18" x14ac:dyDescent="0.4">
      <c r="R5998" s="96"/>
    </row>
    <row r="5999" spans="18:18" x14ac:dyDescent="0.4">
      <c r="R5999" s="96"/>
    </row>
    <row r="6000" spans="18:18" x14ac:dyDescent="0.4">
      <c r="R6000" s="96"/>
    </row>
    <row r="6001" spans="18:18" x14ac:dyDescent="0.4">
      <c r="R6001" s="96"/>
    </row>
    <row r="6002" spans="18:18" x14ac:dyDescent="0.4">
      <c r="R6002" s="96"/>
    </row>
    <row r="6003" spans="18:18" x14ac:dyDescent="0.4">
      <c r="R6003" s="96"/>
    </row>
    <row r="6004" spans="18:18" x14ac:dyDescent="0.4">
      <c r="R6004" s="96"/>
    </row>
    <row r="6005" spans="18:18" x14ac:dyDescent="0.4">
      <c r="R6005" s="96"/>
    </row>
    <row r="6006" spans="18:18" x14ac:dyDescent="0.4">
      <c r="R6006" s="96"/>
    </row>
    <row r="6007" spans="18:18" x14ac:dyDescent="0.4">
      <c r="R6007" s="96"/>
    </row>
    <row r="6008" spans="18:18" x14ac:dyDescent="0.4">
      <c r="R6008" s="96"/>
    </row>
    <row r="6009" spans="18:18" x14ac:dyDescent="0.4">
      <c r="R6009" s="96"/>
    </row>
    <row r="6010" spans="18:18" x14ac:dyDescent="0.4">
      <c r="R6010" s="96"/>
    </row>
    <row r="6011" spans="18:18" x14ac:dyDescent="0.4">
      <c r="R6011" s="96"/>
    </row>
    <row r="6012" spans="18:18" x14ac:dyDescent="0.4">
      <c r="R6012" s="96"/>
    </row>
    <row r="6013" spans="18:18" x14ac:dyDescent="0.4">
      <c r="R6013" s="96"/>
    </row>
    <row r="6014" spans="18:18" x14ac:dyDescent="0.4">
      <c r="R6014" s="96"/>
    </row>
    <row r="6015" spans="18:18" x14ac:dyDescent="0.4">
      <c r="R6015" s="96"/>
    </row>
    <row r="6016" spans="18:18" x14ac:dyDescent="0.4">
      <c r="R6016" s="96"/>
    </row>
    <row r="6017" spans="18:18" x14ac:dyDescent="0.4">
      <c r="R6017" s="96"/>
    </row>
    <row r="6018" spans="18:18" x14ac:dyDescent="0.4">
      <c r="R6018" s="96"/>
    </row>
    <row r="6019" spans="18:18" x14ac:dyDescent="0.4">
      <c r="R6019" s="96"/>
    </row>
    <row r="6020" spans="18:18" x14ac:dyDescent="0.4">
      <c r="R6020" s="96"/>
    </row>
    <row r="6021" spans="18:18" x14ac:dyDescent="0.4">
      <c r="R6021" s="96"/>
    </row>
    <row r="6022" spans="18:18" x14ac:dyDescent="0.4">
      <c r="R6022" s="96"/>
    </row>
    <row r="6023" spans="18:18" x14ac:dyDescent="0.4">
      <c r="R6023" s="96"/>
    </row>
    <row r="6024" spans="18:18" x14ac:dyDescent="0.4">
      <c r="R6024" s="96"/>
    </row>
    <row r="6025" spans="18:18" x14ac:dyDescent="0.4">
      <c r="R6025" s="96"/>
    </row>
    <row r="6026" spans="18:18" x14ac:dyDescent="0.4">
      <c r="R6026" s="96"/>
    </row>
    <row r="6027" spans="18:18" x14ac:dyDescent="0.4">
      <c r="R6027" s="96"/>
    </row>
    <row r="6028" spans="18:18" x14ac:dyDescent="0.4">
      <c r="R6028" s="96"/>
    </row>
    <row r="6029" spans="18:18" x14ac:dyDescent="0.4">
      <c r="R6029" s="96"/>
    </row>
    <row r="6030" spans="18:18" x14ac:dyDescent="0.4">
      <c r="R6030" s="96"/>
    </row>
    <row r="6031" spans="18:18" x14ac:dyDescent="0.4">
      <c r="R6031" s="96"/>
    </row>
    <row r="6032" spans="18:18" x14ac:dyDescent="0.4">
      <c r="R6032" s="96"/>
    </row>
    <row r="6033" spans="18:18" x14ac:dyDescent="0.4">
      <c r="R6033" s="96"/>
    </row>
    <row r="6034" spans="18:18" x14ac:dyDescent="0.4">
      <c r="R6034" s="96"/>
    </row>
    <row r="6035" spans="18:18" x14ac:dyDescent="0.4">
      <c r="R6035" s="96"/>
    </row>
    <row r="6036" spans="18:18" x14ac:dyDescent="0.4">
      <c r="R6036" s="96"/>
    </row>
    <row r="6037" spans="18:18" x14ac:dyDescent="0.4">
      <c r="R6037" s="96"/>
    </row>
    <row r="6038" spans="18:18" x14ac:dyDescent="0.4">
      <c r="R6038" s="96"/>
    </row>
    <row r="6039" spans="18:18" x14ac:dyDescent="0.4">
      <c r="R6039" s="96"/>
    </row>
    <row r="6040" spans="18:18" x14ac:dyDescent="0.4">
      <c r="R6040" s="96"/>
    </row>
    <row r="6041" spans="18:18" x14ac:dyDescent="0.4">
      <c r="R6041" s="96"/>
    </row>
    <row r="6042" spans="18:18" x14ac:dyDescent="0.4">
      <c r="R6042" s="96"/>
    </row>
    <row r="6043" spans="18:18" x14ac:dyDescent="0.4">
      <c r="R6043" s="96"/>
    </row>
    <row r="6044" spans="18:18" x14ac:dyDescent="0.4">
      <c r="R6044" s="96"/>
    </row>
    <row r="6045" spans="18:18" x14ac:dyDescent="0.4">
      <c r="R6045" s="96"/>
    </row>
    <row r="6046" spans="18:18" x14ac:dyDescent="0.4">
      <c r="R6046" s="96"/>
    </row>
    <row r="6047" spans="18:18" x14ac:dyDescent="0.4">
      <c r="R6047" s="96"/>
    </row>
    <row r="6048" spans="18:18" x14ac:dyDescent="0.4">
      <c r="R6048" s="96"/>
    </row>
    <row r="6049" spans="18:18" x14ac:dyDescent="0.4">
      <c r="R6049" s="96"/>
    </row>
    <row r="6050" spans="18:18" x14ac:dyDescent="0.4">
      <c r="R6050" s="96"/>
    </row>
    <row r="6051" spans="18:18" x14ac:dyDescent="0.4">
      <c r="R6051" s="96"/>
    </row>
    <row r="6052" spans="18:18" x14ac:dyDescent="0.4">
      <c r="R6052" s="96"/>
    </row>
    <row r="6053" spans="18:18" x14ac:dyDescent="0.4">
      <c r="R6053" s="96"/>
    </row>
    <row r="6054" spans="18:18" x14ac:dyDescent="0.4">
      <c r="R6054" s="96"/>
    </row>
    <row r="6055" spans="18:18" x14ac:dyDescent="0.4">
      <c r="R6055" s="96"/>
    </row>
    <row r="6056" spans="18:18" x14ac:dyDescent="0.4">
      <c r="R6056" s="96"/>
    </row>
    <row r="6057" spans="18:18" x14ac:dyDescent="0.4">
      <c r="R6057" s="96"/>
    </row>
    <row r="6058" spans="18:18" x14ac:dyDescent="0.4">
      <c r="R6058" s="96"/>
    </row>
    <row r="6059" spans="18:18" x14ac:dyDescent="0.4">
      <c r="R6059" s="96"/>
    </row>
    <row r="6060" spans="18:18" x14ac:dyDescent="0.4">
      <c r="R6060" s="96"/>
    </row>
    <row r="6061" spans="18:18" x14ac:dyDescent="0.4">
      <c r="R6061" s="96"/>
    </row>
    <row r="6062" spans="18:18" x14ac:dyDescent="0.4">
      <c r="R6062" s="96"/>
    </row>
    <row r="6063" spans="18:18" x14ac:dyDescent="0.4">
      <c r="R6063" s="96"/>
    </row>
    <row r="6064" spans="18:18" x14ac:dyDescent="0.4">
      <c r="R6064" s="96"/>
    </row>
    <row r="6065" spans="18:18" x14ac:dyDescent="0.4">
      <c r="R6065" s="96"/>
    </row>
    <row r="6066" spans="18:18" x14ac:dyDescent="0.4">
      <c r="R6066" s="96"/>
    </row>
    <row r="6067" spans="18:18" x14ac:dyDescent="0.4">
      <c r="R6067" s="96"/>
    </row>
    <row r="6068" spans="18:18" x14ac:dyDescent="0.4">
      <c r="R6068" s="96"/>
    </row>
    <row r="6069" spans="18:18" x14ac:dyDescent="0.4">
      <c r="R6069" s="96"/>
    </row>
    <row r="6070" spans="18:18" x14ac:dyDescent="0.4">
      <c r="R6070" s="96"/>
    </row>
    <row r="6071" spans="18:18" x14ac:dyDescent="0.4">
      <c r="R6071" s="96"/>
    </row>
    <row r="6072" spans="18:18" x14ac:dyDescent="0.4">
      <c r="R6072" s="96"/>
    </row>
    <row r="6073" spans="18:18" x14ac:dyDescent="0.4">
      <c r="R6073" s="96"/>
    </row>
    <row r="6074" spans="18:18" x14ac:dyDescent="0.4">
      <c r="R6074" s="96"/>
    </row>
    <row r="6075" spans="18:18" x14ac:dyDescent="0.4">
      <c r="R6075" s="96"/>
    </row>
    <row r="6076" spans="18:18" x14ac:dyDescent="0.4">
      <c r="R6076" s="96"/>
    </row>
    <row r="6077" spans="18:18" x14ac:dyDescent="0.4">
      <c r="R6077" s="96"/>
    </row>
    <row r="6078" spans="18:18" x14ac:dyDescent="0.4">
      <c r="R6078" s="96"/>
    </row>
    <row r="6079" spans="18:18" x14ac:dyDescent="0.4">
      <c r="R6079" s="96"/>
    </row>
    <row r="6080" spans="18:18" x14ac:dyDescent="0.4">
      <c r="R6080" s="96"/>
    </row>
    <row r="6081" spans="18:18" x14ac:dyDescent="0.4">
      <c r="R6081" s="96"/>
    </row>
    <row r="6082" spans="18:18" x14ac:dyDescent="0.4">
      <c r="R6082" s="96"/>
    </row>
    <row r="6083" spans="18:18" x14ac:dyDescent="0.4">
      <c r="R6083" s="96"/>
    </row>
    <row r="6084" spans="18:18" x14ac:dyDescent="0.4">
      <c r="R6084" s="96"/>
    </row>
    <row r="6085" spans="18:18" x14ac:dyDescent="0.4">
      <c r="R6085" s="96"/>
    </row>
    <row r="6086" spans="18:18" x14ac:dyDescent="0.4">
      <c r="R6086" s="96"/>
    </row>
    <row r="6087" spans="18:18" x14ac:dyDescent="0.4">
      <c r="R6087" s="96"/>
    </row>
    <row r="6088" spans="18:18" x14ac:dyDescent="0.4">
      <c r="R6088" s="96"/>
    </row>
    <row r="6089" spans="18:18" x14ac:dyDescent="0.4">
      <c r="R6089" s="96"/>
    </row>
    <row r="6090" spans="18:18" x14ac:dyDescent="0.4">
      <c r="R6090" s="96"/>
    </row>
    <row r="6091" spans="18:18" x14ac:dyDescent="0.4">
      <c r="R6091" s="96"/>
    </row>
    <row r="6092" spans="18:18" x14ac:dyDescent="0.4">
      <c r="R6092" s="96"/>
    </row>
    <row r="6093" spans="18:18" x14ac:dyDescent="0.4">
      <c r="R6093" s="96"/>
    </row>
    <row r="6094" spans="18:18" x14ac:dyDescent="0.4">
      <c r="R6094" s="96"/>
    </row>
    <row r="6095" spans="18:18" x14ac:dyDescent="0.4">
      <c r="R6095" s="96"/>
    </row>
    <row r="6096" spans="18:18" x14ac:dyDescent="0.4">
      <c r="R6096" s="96"/>
    </row>
    <row r="6097" spans="18:18" x14ac:dyDescent="0.4">
      <c r="R6097" s="96"/>
    </row>
    <row r="6098" spans="18:18" x14ac:dyDescent="0.4">
      <c r="R6098" s="96"/>
    </row>
    <row r="6099" spans="18:18" x14ac:dyDescent="0.4">
      <c r="R6099" s="96"/>
    </row>
    <row r="6100" spans="18:18" x14ac:dyDescent="0.4">
      <c r="R6100" s="96"/>
    </row>
    <row r="6101" spans="18:18" x14ac:dyDescent="0.4">
      <c r="R6101" s="96"/>
    </row>
    <row r="6102" spans="18:18" x14ac:dyDescent="0.4">
      <c r="R6102" s="96"/>
    </row>
    <row r="6103" spans="18:18" x14ac:dyDescent="0.4">
      <c r="R6103" s="96"/>
    </row>
    <row r="6104" spans="18:18" x14ac:dyDescent="0.4">
      <c r="R6104" s="96"/>
    </row>
    <row r="6105" spans="18:18" x14ac:dyDescent="0.4">
      <c r="R6105" s="96"/>
    </row>
    <row r="6106" spans="18:18" x14ac:dyDescent="0.4">
      <c r="R6106" s="96"/>
    </row>
    <row r="6107" spans="18:18" x14ac:dyDescent="0.4">
      <c r="R6107" s="96"/>
    </row>
    <row r="6108" spans="18:18" x14ac:dyDescent="0.4">
      <c r="R6108" s="96"/>
    </row>
    <row r="6109" spans="18:18" x14ac:dyDescent="0.4">
      <c r="R6109" s="96"/>
    </row>
    <row r="6110" spans="18:18" x14ac:dyDescent="0.4">
      <c r="R6110" s="96"/>
    </row>
    <row r="6111" spans="18:18" x14ac:dyDescent="0.4">
      <c r="R6111" s="96"/>
    </row>
    <row r="6112" spans="18:18" x14ac:dyDescent="0.4">
      <c r="R6112" s="96"/>
    </row>
    <row r="6113" spans="18:18" x14ac:dyDescent="0.4">
      <c r="R6113" s="96"/>
    </row>
    <row r="6114" spans="18:18" x14ac:dyDescent="0.4">
      <c r="R6114" s="96"/>
    </row>
    <row r="6115" spans="18:18" x14ac:dyDescent="0.4">
      <c r="R6115" s="96"/>
    </row>
    <row r="6116" spans="18:18" x14ac:dyDescent="0.4">
      <c r="R6116" s="96"/>
    </row>
    <row r="6117" spans="18:18" x14ac:dyDescent="0.4">
      <c r="R6117" s="96"/>
    </row>
    <row r="6118" spans="18:18" x14ac:dyDescent="0.4">
      <c r="R6118" s="96"/>
    </row>
    <row r="6119" spans="18:18" x14ac:dyDescent="0.4">
      <c r="R6119" s="96"/>
    </row>
    <row r="6120" spans="18:18" x14ac:dyDescent="0.4">
      <c r="R6120" s="96"/>
    </row>
    <row r="6121" spans="18:18" x14ac:dyDescent="0.4">
      <c r="R6121" s="96"/>
    </row>
    <row r="6122" spans="18:18" x14ac:dyDescent="0.4">
      <c r="R6122" s="96"/>
    </row>
    <row r="6123" spans="18:18" x14ac:dyDescent="0.4">
      <c r="R6123" s="96"/>
    </row>
    <row r="6124" spans="18:18" x14ac:dyDescent="0.4">
      <c r="R6124" s="96"/>
    </row>
    <row r="6125" spans="18:18" x14ac:dyDescent="0.4">
      <c r="R6125" s="96"/>
    </row>
    <row r="6126" spans="18:18" x14ac:dyDescent="0.4">
      <c r="R6126" s="96"/>
    </row>
    <row r="6127" spans="18:18" x14ac:dyDescent="0.4">
      <c r="R6127" s="96"/>
    </row>
    <row r="6128" spans="18:18" x14ac:dyDescent="0.4">
      <c r="R6128" s="96"/>
    </row>
    <row r="6129" spans="18:18" x14ac:dyDescent="0.4">
      <c r="R6129" s="96"/>
    </row>
    <row r="6130" spans="18:18" x14ac:dyDescent="0.4">
      <c r="R6130" s="96"/>
    </row>
    <row r="6131" spans="18:18" x14ac:dyDescent="0.4">
      <c r="R6131" s="96"/>
    </row>
    <row r="6132" spans="18:18" x14ac:dyDescent="0.4">
      <c r="R6132" s="96"/>
    </row>
    <row r="6133" spans="18:18" x14ac:dyDescent="0.4">
      <c r="R6133" s="96"/>
    </row>
    <row r="6134" spans="18:18" x14ac:dyDescent="0.4">
      <c r="R6134" s="96"/>
    </row>
    <row r="6135" spans="18:18" x14ac:dyDescent="0.4">
      <c r="R6135" s="96"/>
    </row>
    <row r="6136" spans="18:18" x14ac:dyDescent="0.4">
      <c r="R6136" s="96"/>
    </row>
    <row r="6137" spans="18:18" x14ac:dyDescent="0.4">
      <c r="R6137" s="96"/>
    </row>
    <row r="6138" spans="18:18" x14ac:dyDescent="0.4">
      <c r="R6138" s="96"/>
    </row>
    <row r="6139" spans="18:18" x14ac:dyDescent="0.4">
      <c r="R6139" s="96"/>
    </row>
    <row r="6140" spans="18:18" x14ac:dyDescent="0.4">
      <c r="R6140" s="96"/>
    </row>
    <row r="6141" spans="18:18" x14ac:dyDescent="0.4">
      <c r="R6141" s="96"/>
    </row>
    <row r="6142" spans="18:18" x14ac:dyDescent="0.4">
      <c r="R6142" s="96"/>
    </row>
    <row r="6143" spans="18:18" x14ac:dyDescent="0.4">
      <c r="R6143" s="96"/>
    </row>
    <row r="6144" spans="18:18" x14ac:dyDescent="0.4">
      <c r="R6144" s="96"/>
    </row>
    <row r="6145" spans="18:18" x14ac:dyDescent="0.4">
      <c r="R6145" s="96"/>
    </row>
    <row r="6146" spans="18:18" x14ac:dyDescent="0.4">
      <c r="R6146" s="96"/>
    </row>
    <row r="6147" spans="18:18" x14ac:dyDescent="0.4">
      <c r="R6147" s="96"/>
    </row>
    <row r="6148" spans="18:18" x14ac:dyDescent="0.4">
      <c r="R6148" s="96"/>
    </row>
    <row r="6149" spans="18:18" x14ac:dyDescent="0.4">
      <c r="R6149" s="96"/>
    </row>
    <row r="6150" spans="18:18" x14ac:dyDescent="0.4">
      <c r="R6150" s="96"/>
    </row>
    <row r="6151" spans="18:18" x14ac:dyDescent="0.4">
      <c r="R6151" s="96"/>
    </row>
    <row r="6152" spans="18:18" x14ac:dyDescent="0.4">
      <c r="R6152" s="96"/>
    </row>
    <row r="6153" spans="18:18" x14ac:dyDescent="0.4">
      <c r="R6153" s="96"/>
    </row>
    <row r="6154" spans="18:18" x14ac:dyDescent="0.4">
      <c r="R6154" s="96"/>
    </row>
    <row r="6155" spans="18:18" x14ac:dyDescent="0.4">
      <c r="R6155" s="96"/>
    </row>
    <row r="6156" spans="18:18" x14ac:dyDescent="0.4">
      <c r="R6156" s="96"/>
    </row>
    <row r="6157" spans="18:18" x14ac:dyDescent="0.4">
      <c r="R6157" s="96"/>
    </row>
    <row r="6158" spans="18:18" x14ac:dyDescent="0.4">
      <c r="R6158" s="96"/>
    </row>
    <row r="6159" spans="18:18" x14ac:dyDescent="0.4">
      <c r="R6159" s="96"/>
    </row>
    <row r="6160" spans="18:18" x14ac:dyDescent="0.4">
      <c r="R6160" s="96"/>
    </row>
    <row r="6161" spans="18:18" x14ac:dyDescent="0.4">
      <c r="R6161" s="96"/>
    </row>
    <row r="6162" spans="18:18" x14ac:dyDescent="0.4">
      <c r="R6162" s="96"/>
    </row>
    <row r="6163" spans="18:18" x14ac:dyDescent="0.4">
      <c r="R6163" s="96"/>
    </row>
    <row r="6164" spans="18:18" x14ac:dyDescent="0.4">
      <c r="R6164" s="96"/>
    </row>
    <row r="6165" spans="18:18" x14ac:dyDescent="0.4">
      <c r="R6165" s="96"/>
    </row>
    <row r="6166" spans="18:18" x14ac:dyDescent="0.4">
      <c r="R6166" s="96"/>
    </row>
    <row r="6167" spans="18:18" x14ac:dyDescent="0.4">
      <c r="R6167" s="96"/>
    </row>
    <row r="6168" spans="18:18" x14ac:dyDescent="0.4">
      <c r="R6168" s="96"/>
    </row>
    <row r="6169" spans="18:18" x14ac:dyDescent="0.4">
      <c r="R6169" s="96"/>
    </row>
    <row r="6170" spans="18:18" x14ac:dyDescent="0.4">
      <c r="R6170" s="96"/>
    </row>
    <row r="6171" spans="18:18" x14ac:dyDescent="0.4">
      <c r="R6171" s="96"/>
    </row>
    <row r="6172" spans="18:18" x14ac:dyDescent="0.4">
      <c r="R6172" s="96"/>
    </row>
    <row r="6173" spans="18:18" x14ac:dyDescent="0.4">
      <c r="R6173" s="96"/>
    </row>
    <row r="6174" spans="18:18" x14ac:dyDescent="0.4">
      <c r="R6174" s="96"/>
    </row>
    <row r="6175" spans="18:18" x14ac:dyDescent="0.4">
      <c r="R6175" s="96"/>
    </row>
    <row r="6176" spans="18:18" x14ac:dyDescent="0.4">
      <c r="R6176" s="96"/>
    </row>
    <row r="6177" spans="18:18" x14ac:dyDescent="0.4">
      <c r="R6177" s="96"/>
    </row>
    <row r="6178" spans="18:18" x14ac:dyDescent="0.4">
      <c r="R6178" s="96"/>
    </row>
    <row r="6179" spans="18:18" x14ac:dyDescent="0.4">
      <c r="R6179" s="96"/>
    </row>
    <row r="6180" spans="18:18" x14ac:dyDescent="0.4">
      <c r="R6180" s="96"/>
    </row>
    <row r="6181" spans="18:18" x14ac:dyDescent="0.4">
      <c r="R6181" s="96"/>
    </row>
    <row r="6182" spans="18:18" x14ac:dyDescent="0.4">
      <c r="R6182" s="96"/>
    </row>
    <row r="6183" spans="18:18" x14ac:dyDescent="0.4">
      <c r="R6183" s="96"/>
    </row>
    <row r="6184" spans="18:18" x14ac:dyDescent="0.4">
      <c r="R6184" s="96"/>
    </row>
    <row r="6185" spans="18:18" x14ac:dyDescent="0.4">
      <c r="R6185" s="96"/>
    </row>
    <row r="6186" spans="18:18" x14ac:dyDescent="0.4">
      <c r="R6186" s="96"/>
    </row>
    <row r="6187" spans="18:18" x14ac:dyDescent="0.4">
      <c r="R6187" s="96"/>
    </row>
    <row r="6188" spans="18:18" x14ac:dyDescent="0.4">
      <c r="R6188" s="96"/>
    </row>
    <row r="6189" spans="18:18" x14ac:dyDescent="0.4">
      <c r="R6189" s="96"/>
    </row>
    <row r="6190" spans="18:18" x14ac:dyDescent="0.4">
      <c r="R6190" s="96"/>
    </row>
    <row r="6191" spans="18:18" x14ac:dyDescent="0.4">
      <c r="R6191" s="96"/>
    </row>
    <row r="6192" spans="18:18" x14ac:dyDescent="0.4">
      <c r="R6192" s="96"/>
    </row>
    <row r="6193" spans="18:18" x14ac:dyDescent="0.4">
      <c r="R6193" s="96"/>
    </row>
    <row r="6194" spans="18:18" x14ac:dyDescent="0.4">
      <c r="R6194" s="96"/>
    </row>
    <row r="6195" spans="18:18" x14ac:dyDescent="0.4">
      <c r="R6195" s="96"/>
    </row>
    <row r="6196" spans="18:18" x14ac:dyDescent="0.4">
      <c r="R6196" s="96"/>
    </row>
    <row r="6197" spans="18:18" x14ac:dyDescent="0.4">
      <c r="R6197" s="96"/>
    </row>
    <row r="6198" spans="18:18" x14ac:dyDescent="0.4">
      <c r="R6198" s="96"/>
    </row>
    <row r="6199" spans="18:18" x14ac:dyDescent="0.4">
      <c r="R6199" s="96"/>
    </row>
    <row r="6200" spans="18:18" x14ac:dyDescent="0.4">
      <c r="R6200" s="96"/>
    </row>
    <row r="6201" spans="18:18" x14ac:dyDescent="0.4">
      <c r="R6201" s="96"/>
    </row>
    <row r="6202" spans="18:18" x14ac:dyDescent="0.4">
      <c r="R6202" s="96"/>
    </row>
    <row r="6203" spans="18:18" x14ac:dyDescent="0.4">
      <c r="R6203" s="96"/>
    </row>
    <row r="6204" spans="18:18" x14ac:dyDescent="0.4">
      <c r="R6204" s="96"/>
    </row>
    <row r="6205" spans="18:18" x14ac:dyDescent="0.4">
      <c r="R6205" s="96"/>
    </row>
    <row r="6206" spans="18:18" x14ac:dyDescent="0.4">
      <c r="R6206" s="96"/>
    </row>
    <row r="6207" spans="18:18" x14ac:dyDescent="0.4">
      <c r="R6207" s="96"/>
    </row>
    <row r="6208" spans="18:18" x14ac:dyDescent="0.4">
      <c r="R6208" s="96"/>
    </row>
    <row r="6209" spans="18:18" x14ac:dyDescent="0.4">
      <c r="R6209" s="96"/>
    </row>
    <row r="6210" spans="18:18" x14ac:dyDescent="0.4">
      <c r="R6210" s="96"/>
    </row>
    <row r="6211" spans="18:18" x14ac:dyDescent="0.4">
      <c r="R6211" s="96"/>
    </row>
    <row r="6212" spans="18:18" x14ac:dyDescent="0.4">
      <c r="R6212" s="96"/>
    </row>
    <row r="6213" spans="18:18" x14ac:dyDescent="0.4">
      <c r="R6213" s="96"/>
    </row>
    <row r="6214" spans="18:18" x14ac:dyDescent="0.4">
      <c r="R6214" s="96"/>
    </row>
    <row r="6215" spans="18:18" x14ac:dyDescent="0.4">
      <c r="R6215" s="96"/>
    </row>
    <row r="6216" spans="18:18" x14ac:dyDescent="0.4">
      <c r="R6216" s="96"/>
    </row>
    <row r="6217" spans="18:18" x14ac:dyDescent="0.4">
      <c r="R6217" s="96"/>
    </row>
    <row r="6218" spans="18:18" x14ac:dyDescent="0.4">
      <c r="R6218" s="96"/>
    </row>
    <row r="6219" spans="18:18" x14ac:dyDescent="0.4">
      <c r="R6219" s="96"/>
    </row>
    <row r="6220" spans="18:18" x14ac:dyDescent="0.4">
      <c r="R6220" s="96"/>
    </row>
    <row r="6221" spans="18:18" x14ac:dyDescent="0.4">
      <c r="R6221" s="96"/>
    </row>
    <row r="6222" spans="18:18" x14ac:dyDescent="0.4">
      <c r="R6222" s="96"/>
    </row>
    <row r="6223" spans="18:18" x14ac:dyDescent="0.4">
      <c r="R6223" s="96"/>
    </row>
    <row r="6224" spans="18:18" x14ac:dyDescent="0.4">
      <c r="R6224" s="96"/>
    </row>
    <row r="6225" spans="18:18" x14ac:dyDescent="0.4">
      <c r="R6225" s="96"/>
    </row>
    <row r="6226" spans="18:18" x14ac:dyDescent="0.4">
      <c r="R6226" s="96"/>
    </row>
    <row r="6227" spans="18:18" x14ac:dyDescent="0.4">
      <c r="R6227" s="96"/>
    </row>
    <row r="6228" spans="18:18" x14ac:dyDescent="0.4">
      <c r="R6228" s="96"/>
    </row>
    <row r="6229" spans="18:18" x14ac:dyDescent="0.4">
      <c r="R6229" s="96"/>
    </row>
    <row r="6230" spans="18:18" x14ac:dyDescent="0.4">
      <c r="R6230" s="96"/>
    </row>
    <row r="6231" spans="18:18" x14ac:dyDescent="0.4">
      <c r="R6231" s="96"/>
    </row>
    <row r="6232" spans="18:18" x14ac:dyDescent="0.4">
      <c r="R6232" s="96"/>
    </row>
    <row r="6233" spans="18:18" x14ac:dyDescent="0.4">
      <c r="R6233" s="96"/>
    </row>
    <row r="6234" spans="18:18" x14ac:dyDescent="0.4">
      <c r="R6234" s="96"/>
    </row>
    <row r="6235" spans="18:18" x14ac:dyDescent="0.4">
      <c r="R6235" s="96"/>
    </row>
    <row r="6236" spans="18:18" x14ac:dyDescent="0.4">
      <c r="R6236" s="96"/>
    </row>
    <row r="6237" spans="18:18" x14ac:dyDescent="0.4">
      <c r="R6237" s="96"/>
    </row>
    <row r="6238" spans="18:18" x14ac:dyDescent="0.4">
      <c r="R6238" s="96"/>
    </row>
    <row r="6239" spans="18:18" x14ac:dyDescent="0.4">
      <c r="R6239" s="96"/>
    </row>
    <row r="6240" spans="18:18" x14ac:dyDescent="0.4">
      <c r="R6240" s="96"/>
    </row>
    <row r="6241" spans="18:18" x14ac:dyDescent="0.4">
      <c r="R6241" s="96"/>
    </row>
    <row r="6242" spans="18:18" x14ac:dyDescent="0.4">
      <c r="R6242" s="96"/>
    </row>
    <row r="6243" spans="18:18" x14ac:dyDescent="0.4">
      <c r="R6243" s="96"/>
    </row>
    <row r="6244" spans="18:18" x14ac:dyDescent="0.4">
      <c r="R6244" s="96"/>
    </row>
    <row r="6245" spans="18:18" x14ac:dyDescent="0.4">
      <c r="R6245" s="96"/>
    </row>
    <row r="6246" spans="18:18" x14ac:dyDescent="0.4">
      <c r="R6246" s="96"/>
    </row>
    <row r="6247" spans="18:18" x14ac:dyDescent="0.4">
      <c r="R6247" s="96"/>
    </row>
    <row r="6248" spans="18:18" x14ac:dyDescent="0.4">
      <c r="R6248" s="96"/>
    </row>
    <row r="6249" spans="18:18" x14ac:dyDescent="0.4">
      <c r="R6249" s="96"/>
    </row>
    <row r="6250" spans="18:18" x14ac:dyDescent="0.4">
      <c r="R6250" s="96"/>
    </row>
    <row r="6251" spans="18:18" x14ac:dyDescent="0.4">
      <c r="R6251" s="96"/>
    </row>
    <row r="6252" spans="18:18" x14ac:dyDescent="0.4">
      <c r="R6252" s="96"/>
    </row>
    <row r="6253" spans="18:18" x14ac:dyDescent="0.4">
      <c r="R6253" s="96"/>
    </row>
    <row r="6254" spans="18:18" x14ac:dyDescent="0.4">
      <c r="R6254" s="96"/>
    </row>
    <row r="6255" spans="18:18" x14ac:dyDescent="0.4">
      <c r="R6255" s="96"/>
    </row>
    <row r="6256" spans="18:18" x14ac:dyDescent="0.4">
      <c r="R6256" s="96"/>
    </row>
    <row r="6257" spans="18:18" x14ac:dyDescent="0.4">
      <c r="R6257" s="96"/>
    </row>
    <row r="6258" spans="18:18" x14ac:dyDescent="0.4">
      <c r="R6258" s="96"/>
    </row>
    <row r="6259" spans="18:18" x14ac:dyDescent="0.4">
      <c r="R6259" s="96"/>
    </row>
    <row r="6260" spans="18:18" x14ac:dyDescent="0.4">
      <c r="R6260" s="96"/>
    </row>
    <row r="6261" spans="18:18" x14ac:dyDescent="0.4">
      <c r="R6261" s="96"/>
    </row>
    <row r="6262" spans="18:18" x14ac:dyDescent="0.4">
      <c r="R6262" s="96"/>
    </row>
    <row r="6263" spans="18:18" x14ac:dyDescent="0.4">
      <c r="R6263" s="96"/>
    </row>
    <row r="6264" spans="18:18" x14ac:dyDescent="0.4">
      <c r="R6264" s="96"/>
    </row>
    <row r="6265" spans="18:18" x14ac:dyDescent="0.4">
      <c r="R6265" s="96"/>
    </row>
    <row r="6266" spans="18:18" x14ac:dyDescent="0.4">
      <c r="R6266" s="96"/>
    </row>
    <row r="6267" spans="18:18" x14ac:dyDescent="0.4">
      <c r="R6267" s="96"/>
    </row>
    <row r="6268" spans="18:18" x14ac:dyDescent="0.4">
      <c r="R6268" s="96"/>
    </row>
    <row r="6269" spans="18:18" x14ac:dyDescent="0.4">
      <c r="R6269" s="96"/>
    </row>
    <row r="6270" spans="18:18" x14ac:dyDescent="0.4">
      <c r="R6270" s="96"/>
    </row>
    <row r="6271" spans="18:18" x14ac:dyDescent="0.4">
      <c r="R6271" s="96"/>
    </row>
    <row r="6272" spans="18:18" x14ac:dyDescent="0.4">
      <c r="R6272" s="96"/>
    </row>
    <row r="6273" spans="18:18" x14ac:dyDescent="0.4">
      <c r="R6273" s="96"/>
    </row>
    <row r="6274" spans="18:18" x14ac:dyDescent="0.4">
      <c r="R6274" s="96"/>
    </row>
    <row r="6275" spans="18:18" x14ac:dyDescent="0.4">
      <c r="R6275" s="96"/>
    </row>
    <row r="6276" spans="18:18" x14ac:dyDescent="0.4">
      <c r="R6276" s="96"/>
    </row>
    <row r="6277" spans="18:18" x14ac:dyDescent="0.4">
      <c r="R6277" s="96"/>
    </row>
    <row r="6278" spans="18:18" x14ac:dyDescent="0.4">
      <c r="R6278" s="96"/>
    </row>
    <row r="6279" spans="18:18" x14ac:dyDescent="0.4">
      <c r="R6279" s="96"/>
    </row>
    <row r="6280" spans="18:18" x14ac:dyDescent="0.4">
      <c r="R6280" s="96"/>
    </row>
    <row r="6281" spans="18:18" x14ac:dyDescent="0.4">
      <c r="R6281" s="96"/>
    </row>
    <row r="6282" spans="18:18" x14ac:dyDescent="0.4">
      <c r="R6282" s="96"/>
    </row>
    <row r="6283" spans="18:18" x14ac:dyDescent="0.4">
      <c r="R6283" s="96"/>
    </row>
    <row r="6284" spans="18:18" x14ac:dyDescent="0.4">
      <c r="R6284" s="96"/>
    </row>
    <row r="6285" spans="18:18" x14ac:dyDescent="0.4">
      <c r="R6285" s="96"/>
    </row>
    <row r="6286" spans="18:18" x14ac:dyDescent="0.4">
      <c r="R6286" s="96"/>
    </row>
    <row r="6287" spans="18:18" x14ac:dyDescent="0.4">
      <c r="R6287" s="96"/>
    </row>
    <row r="6288" spans="18:18" x14ac:dyDescent="0.4">
      <c r="R6288" s="96"/>
    </row>
    <row r="6289" spans="18:18" x14ac:dyDescent="0.4">
      <c r="R6289" s="96"/>
    </row>
    <row r="6290" spans="18:18" x14ac:dyDescent="0.4">
      <c r="R6290" s="96"/>
    </row>
    <row r="6291" spans="18:18" x14ac:dyDescent="0.4">
      <c r="R6291" s="96"/>
    </row>
    <row r="6292" spans="18:18" x14ac:dyDescent="0.4">
      <c r="R6292" s="96"/>
    </row>
    <row r="6293" spans="18:18" x14ac:dyDescent="0.4">
      <c r="R6293" s="96"/>
    </row>
    <row r="6294" spans="18:18" x14ac:dyDescent="0.4">
      <c r="R6294" s="96"/>
    </row>
    <row r="6295" spans="18:18" x14ac:dyDescent="0.4">
      <c r="R6295" s="96"/>
    </row>
    <row r="6296" spans="18:18" x14ac:dyDescent="0.4">
      <c r="R6296" s="96"/>
    </row>
    <row r="6297" spans="18:18" x14ac:dyDescent="0.4">
      <c r="R6297" s="96"/>
    </row>
    <row r="6298" spans="18:18" x14ac:dyDescent="0.4">
      <c r="R6298" s="96"/>
    </row>
    <row r="6299" spans="18:18" x14ac:dyDescent="0.4">
      <c r="R6299" s="96"/>
    </row>
    <row r="6300" spans="18:18" x14ac:dyDescent="0.4">
      <c r="R6300" s="96"/>
    </row>
    <row r="6301" spans="18:18" x14ac:dyDescent="0.4">
      <c r="R6301" s="96"/>
    </row>
    <row r="6302" spans="18:18" x14ac:dyDescent="0.4">
      <c r="R6302" s="96"/>
    </row>
    <row r="6303" spans="18:18" x14ac:dyDescent="0.4">
      <c r="R6303" s="96"/>
    </row>
    <row r="6304" spans="18:18" x14ac:dyDescent="0.4">
      <c r="R6304" s="96"/>
    </row>
    <row r="6305" spans="18:18" x14ac:dyDescent="0.4">
      <c r="R6305" s="96"/>
    </row>
    <row r="6306" spans="18:18" x14ac:dyDescent="0.4">
      <c r="R6306" s="96"/>
    </row>
    <row r="6307" spans="18:18" x14ac:dyDescent="0.4">
      <c r="R6307" s="96"/>
    </row>
    <row r="6308" spans="18:18" x14ac:dyDescent="0.4">
      <c r="R6308" s="96"/>
    </row>
    <row r="6309" spans="18:18" x14ac:dyDescent="0.4">
      <c r="R6309" s="96"/>
    </row>
    <row r="6310" spans="18:18" x14ac:dyDescent="0.4">
      <c r="R6310" s="96"/>
    </row>
    <row r="6311" spans="18:18" x14ac:dyDescent="0.4">
      <c r="R6311" s="96"/>
    </row>
    <row r="6312" spans="18:18" x14ac:dyDescent="0.4">
      <c r="R6312" s="96"/>
    </row>
    <row r="6313" spans="18:18" x14ac:dyDescent="0.4">
      <c r="R6313" s="96"/>
    </row>
    <row r="6314" spans="18:18" x14ac:dyDescent="0.4">
      <c r="R6314" s="96"/>
    </row>
    <row r="6315" spans="18:18" x14ac:dyDescent="0.4">
      <c r="R6315" s="96"/>
    </row>
    <row r="6316" spans="18:18" x14ac:dyDescent="0.4">
      <c r="R6316" s="96"/>
    </row>
    <row r="6317" spans="18:18" x14ac:dyDescent="0.4">
      <c r="R6317" s="96"/>
    </row>
    <row r="6318" spans="18:18" x14ac:dyDescent="0.4">
      <c r="R6318" s="96"/>
    </row>
    <row r="6319" spans="18:18" x14ac:dyDescent="0.4">
      <c r="R6319" s="96"/>
    </row>
    <row r="6320" spans="18:18" x14ac:dyDescent="0.4">
      <c r="R6320" s="96"/>
    </row>
    <row r="6321" spans="18:18" x14ac:dyDescent="0.4">
      <c r="R6321" s="96"/>
    </row>
    <row r="6322" spans="18:18" x14ac:dyDescent="0.4">
      <c r="R6322" s="96"/>
    </row>
    <row r="6323" spans="18:18" x14ac:dyDescent="0.4">
      <c r="R6323" s="96"/>
    </row>
    <row r="6324" spans="18:18" x14ac:dyDescent="0.4">
      <c r="R6324" s="96"/>
    </row>
    <row r="6325" spans="18:18" x14ac:dyDescent="0.4">
      <c r="R6325" s="96"/>
    </row>
    <row r="6326" spans="18:18" x14ac:dyDescent="0.4">
      <c r="R6326" s="96"/>
    </row>
    <row r="6327" spans="18:18" x14ac:dyDescent="0.4">
      <c r="R6327" s="96"/>
    </row>
    <row r="6328" spans="18:18" x14ac:dyDescent="0.4">
      <c r="R6328" s="96"/>
    </row>
    <row r="6329" spans="18:18" x14ac:dyDescent="0.4">
      <c r="R6329" s="96"/>
    </row>
    <row r="6330" spans="18:18" x14ac:dyDescent="0.4">
      <c r="R6330" s="96"/>
    </row>
    <row r="6331" spans="18:18" x14ac:dyDescent="0.4">
      <c r="R6331" s="96"/>
    </row>
    <row r="6332" spans="18:18" x14ac:dyDescent="0.4">
      <c r="R6332" s="96"/>
    </row>
    <row r="6333" spans="18:18" x14ac:dyDescent="0.4">
      <c r="R6333" s="96"/>
    </row>
    <row r="6334" spans="18:18" x14ac:dyDescent="0.4">
      <c r="R6334" s="96"/>
    </row>
    <row r="6335" spans="18:18" x14ac:dyDescent="0.4">
      <c r="R6335" s="96"/>
    </row>
    <row r="6336" spans="18:18" x14ac:dyDescent="0.4">
      <c r="R6336" s="96"/>
    </row>
    <row r="6337" spans="18:18" x14ac:dyDescent="0.4">
      <c r="R6337" s="96"/>
    </row>
    <row r="6338" spans="18:18" x14ac:dyDescent="0.4">
      <c r="R6338" s="96"/>
    </row>
    <row r="6339" spans="18:18" x14ac:dyDescent="0.4">
      <c r="R6339" s="96"/>
    </row>
    <row r="6340" spans="18:18" x14ac:dyDescent="0.4">
      <c r="R6340" s="96"/>
    </row>
    <row r="6341" spans="18:18" x14ac:dyDescent="0.4">
      <c r="R6341" s="96"/>
    </row>
    <row r="6342" spans="18:18" x14ac:dyDescent="0.4">
      <c r="R6342" s="96"/>
    </row>
    <row r="6343" spans="18:18" x14ac:dyDescent="0.4">
      <c r="R6343" s="96"/>
    </row>
    <row r="6344" spans="18:18" x14ac:dyDescent="0.4">
      <c r="R6344" s="96"/>
    </row>
    <row r="6345" spans="18:18" x14ac:dyDescent="0.4">
      <c r="R6345" s="96"/>
    </row>
    <row r="6346" spans="18:18" x14ac:dyDescent="0.4">
      <c r="R6346" s="96"/>
    </row>
    <row r="6347" spans="18:18" x14ac:dyDescent="0.4">
      <c r="R6347" s="96"/>
    </row>
    <row r="6348" spans="18:18" x14ac:dyDescent="0.4">
      <c r="R6348" s="96"/>
    </row>
    <row r="6349" spans="18:18" x14ac:dyDescent="0.4">
      <c r="R6349" s="96"/>
    </row>
    <row r="6350" spans="18:18" x14ac:dyDescent="0.4">
      <c r="R6350" s="96"/>
    </row>
    <row r="6351" spans="18:18" x14ac:dyDescent="0.4">
      <c r="R6351" s="96"/>
    </row>
    <row r="6352" spans="18:18" x14ac:dyDescent="0.4">
      <c r="R6352" s="96"/>
    </row>
    <row r="6353" spans="18:18" x14ac:dyDescent="0.4">
      <c r="R6353" s="96"/>
    </row>
    <row r="6354" spans="18:18" x14ac:dyDescent="0.4">
      <c r="R6354" s="96"/>
    </row>
    <row r="6355" spans="18:18" x14ac:dyDescent="0.4">
      <c r="R6355" s="96"/>
    </row>
    <row r="6356" spans="18:18" x14ac:dyDescent="0.4">
      <c r="R6356" s="96"/>
    </row>
    <row r="6357" spans="18:18" x14ac:dyDescent="0.4">
      <c r="R6357" s="96"/>
    </row>
    <row r="6358" spans="18:18" x14ac:dyDescent="0.4">
      <c r="R6358" s="96"/>
    </row>
    <row r="6359" spans="18:18" x14ac:dyDescent="0.4">
      <c r="R6359" s="96"/>
    </row>
    <row r="6360" spans="18:18" x14ac:dyDescent="0.4">
      <c r="R6360" s="96"/>
    </row>
    <row r="6361" spans="18:18" x14ac:dyDescent="0.4">
      <c r="R6361" s="96"/>
    </row>
    <row r="6362" spans="18:18" x14ac:dyDescent="0.4">
      <c r="R6362" s="96"/>
    </row>
    <row r="6363" spans="18:18" x14ac:dyDescent="0.4">
      <c r="R6363" s="96"/>
    </row>
    <row r="6364" spans="18:18" x14ac:dyDescent="0.4">
      <c r="R6364" s="96"/>
    </row>
    <row r="6365" spans="18:18" x14ac:dyDescent="0.4">
      <c r="R6365" s="96"/>
    </row>
    <row r="6366" spans="18:18" x14ac:dyDescent="0.4">
      <c r="R6366" s="96"/>
    </row>
    <row r="6367" spans="18:18" x14ac:dyDescent="0.4">
      <c r="R6367" s="96"/>
    </row>
    <row r="6368" spans="18:18" x14ac:dyDescent="0.4">
      <c r="R6368" s="96"/>
    </row>
    <row r="6369" spans="18:18" x14ac:dyDescent="0.4">
      <c r="R6369" s="96"/>
    </row>
    <row r="6370" spans="18:18" x14ac:dyDescent="0.4">
      <c r="R6370" s="96"/>
    </row>
    <row r="6371" spans="18:18" x14ac:dyDescent="0.4">
      <c r="R6371" s="96"/>
    </row>
    <row r="6372" spans="18:18" x14ac:dyDescent="0.4">
      <c r="R6372" s="96"/>
    </row>
    <row r="6373" spans="18:18" x14ac:dyDescent="0.4">
      <c r="R6373" s="96"/>
    </row>
    <row r="6374" spans="18:18" x14ac:dyDescent="0.4">
      <c r="R6374" s="96"/>
    </row>
    <row r="6375" spans="18:18" x14ac:dyDescent="0.4">
      <c r="R6375" s="96"/>
    </row>
    <row r="6376" spans="18:18" x14ac:dyDescent="0.4">
      <c r="R6376" s="96"/>
    </row>
    <row r="6377" spans="18:18" x14ac:dyDescent="0.4">
      <c r="R6377" s="96"/>
    </row>
    <row r="6378" spans="18:18" x14ac:dyDescent="0.4">
      <c r="R6378" s="96"/>
    </row>
    <row r="6379" spans="18:18" x14ac:dyDescent="0.4">
      <c r="R6379" s="96"/>
    </row>
    <row r="6380" spans="18:18" x14ac:dyDescent="0.4">
      <c r="R6380" s="96"/>
    </row>
    <row r="6381" spans="18:18" x14ac:dyDescent="0.4">
      <c r="R6381" s="96"/>
    </row>
    <row r="6382" spans="18:18" x14ac:dyDescent="0.4">
      <c r="R6382" s="96"/>
    </row>
    <row r="6383" spans="18:18" x14ac:dyDescent="0.4">
      <c r="R6383" s="96"/>
    </row>
    <row r="6384" spans="18:18" x14ac:dyDescent="0.4">
      <c r="R6384" s="96"/>
    </row>
    <row r="6385" spans="18:18" x14ac:dyDescent="0.4">
      <c r="R6385" s="96"/>
    </row>
    <row r="6386" spans="18:18" x14ac:dyDescent="0.4">
      <c r="R6386" s="96"/>
    </row>
    <row r="6387" spans="18:18" x14ac:dyDescent="0.4">
      <c r="R6387" s="96"/>
    </row>
    <row r="6388" spans="18:18" x14ac:dyDescent="0.4">
      <c r="R6388" s="96"/>
    </row>
    <row r="6389" spans="18:18" x14ac:dyDescent="0.4">
      <c r="R6389" s="96"/>
    </row>
    <row r="6390" spans="18:18" x14ac:dyDescent="0.4">
      <c r="R6390" s="96"/>
    </row>
    <row r="6391" spans="18:18" x14ac:dyDescent="0.4">
      <c r="R6391" s="96"/>
    </row>
    <row r="6392" spans="18:18" x14ac:dyDescent="0.4">
      <c r="R6392" s="96"/>
    </row>
    <row r="6393" spans="18:18" x14ac:dyDescent="0.4">
      <c r="R6393" s="96"/>
    </row>
    <row r="6394" spans="18:18" x14ac:dyDescent="0.4">
      <c r="R6394" s="96"/>
    </row>
    <row r="6395" spans="18:18" x14ac:dyDescent="0.4">
      <c r="R6395" s="96"/>
    </row>
    <row r="6396" spans="18:18" x14ac:dyDescent="0.4">
      <c r="R6396" s="96"/>
    </row>
    <row r="6397" spans="18:18" x14ac:dyDescent="0.4">
      <c r="R6397" s="96"/>
    </row>
    <row r="6398" spans="18:18" x14ac:dyDescent="0.4">
      <c r="R6398" s="96"/>
    </row>
    <row r="6399" spans="18:18" x14ac:dyDescent="0.4">
      <c r="R6399" s="96"/>
    </row>
    <row r="6400" spans="18:18" x14ac:dyDescent="0.4">
      <c r="R6400" s="96"/>
    </row>
    <row r="6401" spans="18:18" x14ac:dyDescent="0.4">
      <c r="R6401" s="96"/>
    </row>
    <row r="6402" spans="18:18" x14ac:dyDescent="0.4">
      <c r="R6402" s="96"/>
    </row>
    <row r="6403" spans="18:18" x14ac:dyDescent="0.4">
      <c r="R6403" s="96"/>
    </row>
    <row r="6404" spans="18:18" x14ac:dyDescent="0.4">
      <c r="R6404" s="96"/>
    </row>
    <row r="6405" spans="18:18" x14ac:dyDescent="0.4">
      <c r="R6405" s="96"/>
    </row>
    <row r="6406" spans="18:18" x14ac:dyDescent="0.4">
      <c r="R6406" s="96"/>
    </row>
    <row r="6407" spans="18:18" x14ac:dyDescent="0.4">
      <c r="R6407" s="96"/>
    </row>
    <row r="6408" spans="18:18" x14ac:dyDescent="0.4">
      <c r="R6408" s="96"/>
    </row>
    <row r="6409" spans="18:18" x14ac:dyDescent="0.4">
      <c r="R6409" s="96"/>
    </row>
    <row r="6410" spans="18:18" x14ac:dyDescent="0.4">
      <c r="R6410" s="96"/>
    </row>
    <row r="6411" spans="18:18" x14ac:dyDescent="0.4">
      <c r="R6411" s="96"/>
    </row>
    <row r="6412" spans="18:18" x14ac:dyDescent="0.4">
      <c r="R6412" s="96"/>
    </row>
    <row r="6413" spans="18:18" x14ac:dyDescent="0.4">
      <c r="R6413" s="96"/>
    </row>
    <row r="6414" spans="18:18" x14ac:dyDescent="0.4">
      <c r="R6414" s="96"/>
    </row>
    <row r="6415" spans="18:18" x14ac:dyDescent="0.4">
      <c r="R6415" s="96"/>
    </row>
    <row r="6416" spans="18:18" x14ac:dyDescent="0.4">
      <c r="R6416" s="96"/>
    </row>
    <row r="6417" spans="18:18" x14ac:dyDescent="0.4">
      <c r="R6417" s="96"/>
    </row>
    <row r="6418" spans="18:18" x14ac:dyDescent="0.4">
      <c r="R6418" s="96"/>
    </row>
    <row r="6419" spans="18:18" x14ac:dyDescent="0.4">
      <c r="R6419" s="96"/>
    </row>
    <row r="6420" spans="18:18" x14ac:dyDescent="0.4">
      <c r="R6420" s="96"/>
    </row>
    <row r="6421" spans="18:18" x14ac:dyDescent="0.4">
      <c r="R6421" s="96"/>
    </row>
    <row r="6422" spans="18:18" x14ac:dyDescent="0.4">
      <c r="R6422" s="96"/>
    </row>
    <row r="6423" spans="18:18" x14ac:dyDescent="0.4">
      <c r="R6423" s="96"/>
    </row>
    <row r="6424" spans="18:18" x14ac:dyDescent="0.4">
      <c r="R6424" s="96"/>
    </row>
    <row r="6425" spans="18:18" x14ac:dyDescent="0.4">
      <c r="R6425" s="96"/>
    </row>
    <row r="6426" spans="18:18" x14ac:dyDescent="0.4">
      <c r="R6426" s="96"/>
    </row>
    <row r="6427" spans="18:18" x14ac:dyDescent="0.4">
      <c r="R6427" s="96"/>
    </row>
    <row r="6428" spans="18:18" x14ac:dyDescent="0.4">
      <c r="R6428" s="96"/>
    </row>
    <row r="6429" spans="18:18" x14ac:dyDescent="0.4">
      <c r="R6429" s="96"/>
    </row>
    <row r="6430" spans="18:18" x14ac:dyDescent="0.4">
      <c r="R6430" s="96"/>
    </row>
    <row r="6431" spans="18:18" x14ac:dyDescent="0.4">
      <c r="R6431" s="96"/>
    </row>
    <row r="6432" spans="18:18" x14ac:dyDescent="0.4">
      <c r="R6432" s="96"/>
    </row>
    <row r="6433" spans="18:18" x14ac:dyDescent="0.4">
      <c r="R6433" s="96"/>
    </row>
    <row r="6434" spans="18:18" x14ac:dyDescent="0.4">
      <c r="R6434" s="96"/>
    </row>
    <row r="6435" spans="18:18" x14ac:dyDescent="0.4">
      <c r="R6435" s="96"/>
    </row>
    <row r="6436" spans="18:18" x14ac:dyDescent="0.4">
      <c r="R6436" s="96"/>
    </row>
    <row r="6437" spans="18:18" x14ac:dyDescent="0.4">
      <c r="R6437" s="96"/>
    </row>
    <row r="6438" spans="18:18" x14ac:dyDescent="0.4">
      <c r="R6438" s="96"/>
    </row>
    <row r="6439" spans="18:18" x14ac:dyDescent="0.4">
      <c r="R6439" s="96"/>
    </row>
    <row r="6440" spans="18:18" x14ac:dyDescent="0.4">
      <c r="R6440" s="96"/>
    </row>
    <row r="6441" spans="18:18" x14ac:dyDescent="0.4">
      <c r="R6441" s="96"/>
    </row>
    <row r="6442" spans="18:18" x14ac:dyDescent="0.4">
      <c r="R6442" s="96"/>
    </row>
    <row r="6443" spans="18:18" x14ac:dyDescent="0.4">
      <c r="R6443" s="96"/>
    </row>
    <row r="6444" spans="18:18" x14ac:dyDescent="0.4">
      <c r="R6444" s="96"/>
    </row>
    <row r="6445" spans="18:18" x14ac:dyDescent="0.4">
      <c r="R6445" s="96"/>
    </row>
    <row r="6446" spans="18:18" x14ac:dyDescent="0.4">
      <c r="R6446" s="96"/>
    </row>
    <row r="6447" spans="18:18" x14ac:dyDescent="0.4">
      <c r="R6447" s="96"/>
    </row>
    <row r="6448" spans="18:18" x14ac:dyDescent="0.4">
      <c r="R6448" s="96"/>
    </row>
    <row r="6449" spans="18:18" x14ac:dyDescent="0.4">
      <c r="R6449" s="96"/>
    </row>
    <row r="6450" spans="18:18" x14ac:dyDescent="0.4">
      <c r="R6450" s="96"/>
    </row>
    <row r="6451" spans="18:18" x14ac:dyDescent="0.4">
      <c r="R6451" s="96"/>
    </row>
    <row r="6452" spans="18:18" x14ac:dyDescent="0.4">
      <c r="R6452" s="96"/>
    </row>
    <row r="6453" spans="18:18" x14ac:dyDescent="0.4">
      <c r="R6453" s="96"/>
    </row>
    <row r="6454" spans="18:18" x14ac:dyDescent="0.4">
      <c r="R6454" s="96"/>
    </row>
    <row r="6455" spans="18:18" x14ac:dyDescent="0.4">
      <c r="R6455" s="96"/>
    </row>
    <row r="6456" spans="18:18" x14ac:dyDescent="0.4">
      <c r="R6456" s="96"/>
    </row>
    <row r="6457" spans="18:18" x14ac:dyDescent="0.4">
      <c r="R6457" s="96"/>
    </row>
    <row r="6458" spans="18:18" x14ac:dyDescent="0.4">
      <c r="R6458" s="96"/>
    </row>
    <row r="6459" spans="18:18" x14ac:dyDescent="0.4">
      <c r="R6459" s="96"/>
    </row>
    <row r="6460" spans="18:18" x14ac:dyDescent="0.4">
      <c r="R6460" s="96"/>
    </row>
    <row r="6461" spans="18:18" x14ac:dyDescent="0.4">
      <c r="R6461" s="96"/>
    </row>
    <row r="6462" spans="18:18" x14ac:dyDescent="0.4">
      <c r="R6462" s="96"/>
    </row>
    <row r="6463" spans="18:18" x14ac:dyDescent="0.4">
      <c r="R6463" s="96"/>
    </row>
    <row r="6464" spans="18:18" x14ac:dyDescent="0.4">
      <c r="R6464" s="96"/>
    </row>
    <row r="6465" spans="18:18" x14ac:dyDescent="0.4">
      <c r="R6465" s="96"/>
    </row>
    <row r="6466" spans="18:18" x14ac:dyDescent="0.4">
      <c r="R6466" s="96"/>
    </row>
    <row r="6467" spans="18:18" x14ac:dyDescent="0.4">
      <c r="R6467" s="96"/>
    </row>
    <row r="6468" spans="18:18" x14ac:dyDescent="0.4">
      <c r="R6468" s="96"/>
    </row>
    <row r="6469" spans="18:18" x14ac:dyDescent="0.4">
      <c r="R6469" s="96"/>
    </row>
    <row r="6470" spans="18:18" x14ac:dyDescent="0.4">
      <c r="R6470" s="96"/>
    </row>
    <row r="6471" spans="18:18" x14ac:dyDescent="0.4">
      <c r="R6471" s="96"/>
    </row>
    <row r="6472" spans="18:18" x14ac:dyDescent="0.4">
      <c r="R6472" s="96"/>
    </row>
    <row r="6473" spans="18:18" x14ac:dyDescent="0.4">
      <c r="R6473" s="96"/>
    </row>
    <row r="6474" spans="18:18" x14ac:dyDescent="0.4">
      <c r="R6474" s="96"/>
    </row>
    <row r="6475" spans="18:18" x14ac:dyDescent="0.4">
      <c r="R6475" s="96"/>
    </row>
    <row r="6476" spans="18:18" x14ac:dyDescent="0.4">
      <c r="R6476" s="96"/>
    </row>
    <row r="6477" spans="18:18" x14ac:dyDescent="0.4">
      <c r="R6477" s="96"/>
    </row>
    <row r="6478" spans="18:18" x14ac:dyDescent="0.4">
      <c r="R6478" s="96"/>
    </row>
    <row r="6479" spans="18:18" x14ac:dyDescent="0.4">
      <c r="R6479" s="96"/>
    </row>
    <row r="6480" spans="18:18" x14ac:dyDescent="0.4">
      <c r="R6480" s="96"/>
    </row>
    <row r="6481" spans="18:18" x14ac:dyDescent="0.4">
      <c r="R6481" s="96"/>
    </row>
    <row r="6482" spans="18:18" x14ac:dyDescent="0.4">
      <c r="R6482" s="96"/>
    </row>
    <row r="6483" spans="18:18" x14ac:dyDescent="0.4">
      <c r="R6483" s="96"/>
    </row>
    <row r="6484" spans="18:18" x14ac:dyDescent="0.4">
      <c r="R6484" s="96"/>
    </row>
    <row r="6485" spans="18:18" x14ac:dyDescent="0.4">
      <c r="R6485" s="96"/>
    </row>
    <row r="6486" spans="18:18" x14ac:dyDescent="0.4">
      <c r="R6486" s="96"/>
    </row>
    <row r="6487" spans="18:18" x14ac:dyDescent="0.4">
      <c r="R6487" s="96"/>
    </row>
    <row r="6488" spans="18:18" x14ac:dyDescent="0.4">
      <c r="R6488" s="96"/>
    </row>
    <row r="6489" spans="18:18" x14ac:dyDescent="0.4">
      <c r="R6489" s="96"/>
    </row>
    <row r="6490" spans="18:18" x14ac:dyDescent="0.4">
      <c r="R6490" s="96"/>
    </row>
    <row r="6491" spans="18:18" x14ac:dyDescent="0.4">
      <c r="R6491" s="96"/>
    </row>
    <row r="6492" spans="18:18" x14ac:dyDescent="0.4">
      <c r="R6492" s="96"/>
    </row>
    <row r="6493" spans="18:18" x14ac:dyDescent="0.4">
      <c r="R6493" s="96"/>
    </row>
    <row r="6494" spans="18:18" x14ac:dyDescent="0.4">
      <c r="R6494" s="96"/>
    </row>
    <row r="6495" spans="18:18" x14ac:dyDescent="0.4">
      <c r="R6495" s="96"/>
    </row>
    <row r="6496" spans="18:18" x14ac:dyDescent="0.4">
      <c r="R6496" s="96"/>
    </row>
    <row r="6497" spans="18:18" x14ac:dyDescent="0.4">
      <c r="R6497" s="96"/>
    </row>
    <row r="6498" spans="18:18" x14ac:dyDescent="0.4">
      <c r="R6498" s="96"/>
    </row>
    <row r="6499" spans="18:18" x14ac:dyDescent="0.4">
      <c r="R6499" s="96"/>
    </row>
    <row r="6500" spans="18:18" x14ac:dyDescent="0.4">
      <c r="R6500" s="96"/>
    </row>
    <row r="6501" spans="18:18" x14ac:dyDescent="0.4">
      <c r="R6501" s="96"/>
    </row>
    <row r="6502" spans="18:18" x14ac:dyDescent="0.4">
      <c r="R6502" s="96"/>
    </row>
    <row r="6503" spans="18:18" x14ac:dyDescent="0.4">
      <c r="R6503" s="96"/>
    </row>
    <row r="6504" spans="18:18" x14ac:dyDescent="0.4">
      <c r="R6504" s="96"/>
    </row>
    <row r="6505" spans="18:18" x14ac:dyDescent="0.4">
      <c r="R6505" s="96"/>
    </row>
    <row r="6506" spans="18:18" x14ac:dyDescent="0.4">
      <c r="R6506" s="96"/>
    </row>
    <row r="6507" spans="18:18" x14ac:dyDescent="0.4">
      <c r="R6507" s="96"/>
    </row>
    <row r="6508" spans="18:18" x14ac:dyDescent="0.4">
      <c r="R6508" s="96"/>
    </row>
    <row r="6509" spans="18:18" x14ac:dyDescent="0.4">
      <c r="R6509" s="96"/>
    </row>
    <row r="6510" spans="18:18" x14ac:dyDescent="0.4">
      <c r="R6510" s="96"/>
    </row>
    <row r="6511" spans="18:18" x14ac:dyDescent="0.4">
      <c r="R6511" s="96"/>
    </row>
    <row r="6512" spans="18:18" x14ac:dyDescent="0.4">
      <c r="R6512" s="96"/>
    </row>
    <row r="6513" spans="18:18" x14ac:dyDescent="0.4">
      <c r="R6513" s="96"/>
    </row>
    <row r="6514" spans="18:18" x14ac:dyDescent="0.4">
      <c r="R6514" s="96"/>
    </row>
    <row r="6515" spans="18:18" x14ac:dyDescent="0.4">
      <c r="R6515" s="96"/>
    </row>
    <row r="6516" spans="18:18" x14ac:dyDescent="0.4">
      <c r="R6516" s="96"/>
    </row>
    <row r="6517" spans="18:18" x14ac:dyDescent="0.4">
      <c r="R6517" s="96"/>
    </row>
    <row r="6518" spans="18:18" x14ac:dyDescent="0.4">
      <c r="R6518" s="96"/>
    </row>
    <row r="6519" spans="18:18" x14ac:dyDescent="0.4">
      <c r="R6519" s="96"/>
    </row>
    <row r="6520" spans="18:18" x14ac:dyDescent="0.4">
      <c r="R6520" s="96"/>
    </row>
    <row r="6521" spans="18:18" x14ac:dyDescent="0.4">
      <c r="R6521" s="96"/>
    </row>
    <row r="6522" spans="18:18" x14ac:dyDescent="0.4">
      <c r="R6522" s="96"/>
    </row>
    <row r="6523" spans="18:18" x14ac:dyDescent="0.4">
      <c r="R6523" s="96"/>
    </row>
    <row r="6524" spans="18:18" x14ac:dyDescent="0.4">
      <c r="R6524" s="96"/>
    </row>
    <row r="6525" spans="18:18" x14ac:dyDescent="0.4">
      <c r="R6525" s="96"/>
    </row>
    <row r="6526" spans="18:18" x14ac:dyDescent="0.4">
      <c r="R6526" s="96"/>
    </row>
    <row r="6527" spans="18:18" x14ac:dyDescent="0.4">
      <c r="R6527" s="96"/>
    </row>
    <row r="6528" spans="18:18" x14ac:dyDescent="0.4">
      <c r="R6528" s="96"/>
    </row>
    <row r="6529" spans="18:18" x14ac:dyDescent="0.4">
      <c r="R6529" s="96"/>
    </row>
    <row r="6530" spans="18:18" x14ac:dyDescent="0.4">
      <c r="R6530" s="96"/>
    </row>
    <row r="6531" spans="18:18" x14ac:dyDescent="0.4">
      <c r="R6531" s="96"/>
    </row>
    <row r="6532" spans="18:18" x14ac:dyDescent="0.4">
      <c r="R6532" s="96"/>
    </row>
    <row r="6533" spans="18:18" x14ac:dyDescent="0.4">
      <c r="R6533" s="96"/>
    </row>
    <row r="6534" spans="18:18" x14ac:dyDescent="0.4">
      <c r="R6534" s="96"/>
    </row>
    <row r="6535" spans="18:18" x14ac:dyDescent="0.4">
      <c r="R6535" s="96"/>
    </row>
    <row r="6536" spans="18:18" x14ac:dyDescent="0.4">
      <c r="R6536" s="96"/>
    </row>
    <row r="6537" spans="18:18" x14ac:dyDescent="0.4">
      <c r="R6537" s="96"/>
    </row>
    <row r="6538" spans="18:18" x14ac:dyDescent="0.4">
      <c r="R6538" s="96"/>
    </row>
    <row r="6539" spans="18:18" x14ac:dyDescent="0.4">
      <c r="R6539" s="96"/>
    </row>
    <row r="6540" spans="18:18" x14ac:dyDescent="0.4">
      <c r="R6540" s="96"/>
    </row>
    <row r="6541" spans="18:18" x14ac:dyDescent="0.4">
      <c r="R6541" s="96"/>
    </row>
    <row r="6542" spans="18:18" x14ac:dyDescent="0.4">
      <c r="R6542" s="96"/>
    </row>
    <row r="6543" spans="18:18" x14ac:dyDescent="0.4">
      <c r="R6543" s="96"/>
    </row>
    <row r="6544" spans="18:18" x14ac:dyDescent="0.4">
      <c r="R6544" s="96"/>
    </row>
    <row r="6545" spans="18:18" x14ac:dyDescent="0.4">
      <c r="R6545" s="96"/>
    </row>
    <row r="6546" spans="18:18" x14ac:dyDescent="0.4">
      <c r="R6546" s="96"/>
    </row>
    <row r="6547" spans="18:18" x14ac:dyDescent="0.4">
      <c r="R6547" s="96"/>
    </row>
    <row r="6548" spans="18:18" x14ac:dyDescent="0.4">
      <c r="R6548" s="96"/>
    </row>
    <row r="6549" spans="18:18" x14ac:dyDescent="0.4">
      <c r="R6549" s="96"/>
    </row>
    <row r="6550" spans="18:18" x14ac:dyDescent="0.4">
      <c r="R6550" s="96"/>
    </row>
    <row r="6551" spans="18:18" x14ac:dyDescent="0.4">
      <c r="R6551" s="96"/>
    </row>
    <row r="6552" spans="18:18" x14ac:dyDescent="0.4">
      <c r="R6552" s="96"/>
    </row>
    <row r="6553" spans="18:18" x14ac:dyDescent="0.4">
      <c r="R6553" s="96"/>
    </row>
    <row r="6554" spans="18:18" x14ac:dyDescent="0.4">
      <c r="R6554" s="96"/>
    </row>
    <row r="6555" spans="18:18" x14ac:dyDescent="0.4">
      <c r="R6555" s="96"/>
    </row>
    <row r="6556" spans="18:18" x14ac:dyDescent="0.4">
      <c r="R6556" s="96"/>
    </row>
    <row r="6557" spans="18:18" x14ac:dyDescent="0.4">
      <c r="R6557" s="96"/>
    </row>
    <row r="6558" spans="18:18" x14ac:dyDescent="0.4">
      <c r="R6558" s="96"/>
    </row>
    <row r="6559" spans="18:18" x14ac:dyDescent="0.4">
      <c r="R6559" s="96"/>
    </row>
    <row r="6560" spans="18:18" x14ac:dyDescent="0.4">
      <c r="R6560" s="96"/>
    </row>
    <row r="6561" spans="18:18" x14ac:dyDescent="0.4">
      <c r="R6561" s="96"/>
    </row>
    <row r="6562" spans="18:18" x14ac:dyDescent="0.4">
      <c r="R6562" s="96"/>
    </row>
    <row r="6563" spans="18:18" x14ac:dyDescent="0.4">
      <c r="R6563" s="96"/>
    </row>
    <row r="6564" spans="18:18" x14ac:dyDescent="0.4">
      <c r="R6564" s="96"/>
    </row>
    <row r="6565" spans="18:18" x14ac:dyDescent="0.4">
      <c r="R6565" s="96"/>
    </row>
    <row r="6566" spans="18:18" x14ac:dyDescent="0.4">
      <c r="R6566" s="96"/>
    </row>
    <row r="6567" spans="18:18" x14ac:dyDescent="0.4">
      <c r="R6567" s="96"/>
    </row>
    <row r="6568" spans="18:18" x14ac:dyDescent="0.4">
      <c r="R6568" s="96"/>
    </row>
    <row r="6569" spans="18:18" x14ac:dyDescent="0.4">
      <c r="R6569" s="96"/>
    </row>
    <row r="6570" spans="18:18" x14ac:dyDescent="0.4">
      <c r="R6570" s="96"/>
    </row>
    <row r="6571" spans="18:18" x14ac:dyDescent="0.4">
      <c r="R6571" s="96"/>
    </row>
    <row r="6572" spans="18:18" x14ac:dyDescent="0.4">
      <c r="R6572" s="96"/>
    </row>
    <row r="6573" spans="18:18" x14ac:dyDescent="0.4">
      <c r="R6573" s="96"/>
    </row>
    <row r="6574" spans="18:18" x14ac:dyDescent="0.4">
      <c r="R6574" s="96"/>
    </row>
    <row r="6575" spans="18:18" x14ac:dyDescent="0.4">
      <c r="R6575" s="96"/>
    </row>
    <row r="6576" spans="18:18" x14ac:dyDescent="0.4">
      <c r="R6576" s="96"/>
    </row>
    <row r="6577" spans="18:18" x14ac:dyDescent="0.4">
      <c r="R6577" s="96"/>
    </row>
    <row r="6578" spans="18:18" x14ac:dyDescent="0.4">
      <c r="R6578" s="96"/>
    </row>
    <row r="6579" spans="18:18" x14ac:dyDescent="0.4">
      <c r="R6579" s="96"/>
    </row>
    <row r="6580" spans="18:18" x14ac:dyDescent="0.4">
      <c r="R6580" s="96"/>
    </row>
    <row r="6581" spans="18:18" x14ac:dyDescent="0.4">
      <c r="R6581" s="96"/>
    </row>
    <row r="6582" spans="18:18" x14ac:dyDescent="0.4">
      <c r="R6582" s="96"/>
    </row>
    <row r="6583" spans="18:18" x14ac:dyDescent="0.4">
      <c r="R6583" s="96"/>
    </row>
    <row r="6584" spans="18:18" x14ac:dyDescent="0.4">
      <c r="R6584" s="96"/>
    </row>
    <row r="6585" spans="18:18" x14ac:dyDescent="0.4">
      <c r="R6585" s="96"/>
    </row>
    <row r="6586" spans="18:18" x14ac:dyDescent="0.4">
      <c r="R6586" s="96"/>
    </row>
    <row r="6587" spans="18:18" x14ac:dyDescent="0.4">
      <c r="R6587" s="96"/>
    </row>
    <row r="6588" spans="18:18" x14ac:dyDescent="0.4">
      <c r="R6588" s="96"/>
    </row>
    <row r="6589" spans="18:18" x14ac:dyDescent="0.4">
      <c r="R6589" s="96"/>
    </row>
    <row r="6590" spans="18:18" x14ac:dyDescent="0.4">
      <c r="R6590" s="96"/>
    </row>
    <row r="6591" spans="18:18" x14ac:dyDescent="0.4">
      <c r="R6591" s="96"/>
    </row>
    <row r="6592" spans="18:18" x14ac:dyDescent="0.4">
      <c r="R6592" s="96"/>
    </row>
    <row r="6593" spans="18:18" x14ac:dyDescent="0.4">
      <c r="R6593" s="96"/>
    </row>
    <row r="6594" spans="18:18" x14ac:dyDescent="0.4">
      <c r="R6594" s="96"/>
    </row>
    <row r="6595" spans="18:18" x14ac:dyDescent="0.4">
      <c r="R6595" s="96"/>
    </row>
    <row r="6596" spans="18:18" x14ac:dyDescent="0.4">
      <c r="R6596" s="96"/>
    </row>
    <row r="6597" spans="18:18" x14ac:dyDescent="0.4">
      <c r="R6597" s="96"/>
    </row>
    <row r="6598" spans="18:18" x14ac:dyDescent="0.4">
      <c r="R6598" s="96"/>
    </row>
    <row r="6599" spans="18:18" x14ac:dyDescent="0.4">
      <c r="R6599" s="96"/>
    </row>
    <row r="6600" spans="18:18" x14ac:dyDescent="0.4">
      <c r="R6600" s="96"/>
    </row>
    <row r="6601" spans="18:18" x14ac:dyDescent="0.4">
      <c r="R6601" s="96"/>
    </row>
    <row r="6602" spans="18:18" x14ac:dyDescent="0.4">
      <c r="R6602" s="96"/>
    </row>
    <row r="6603" spans="18:18" x14ac:dyDescent="0.4">
      <c r="R6603" s="96"/>
    </row>
    <row r="6604" spans="18:18" x14ac:dyDescent="0.4">
      <c r="R6604" s="96"/>
    </row>
    <row r="6605" spans="18:18" x14ac:dyDescent="0.4">
      <c r="R6605" s="96"/>
    </row>
    <row r="6606" spans="18:18" x14ac:dyDescent="0.4">
      <c r="R6606" s="96"/>
    </row>
    <row r="6607" spans="18:18" x14ac:dyDescent="0.4">
      <c r="R6607" s="96"/>
    </row>
    <row r="6608" spans="18:18" x14ac:dyDescent="0.4">
      <c r="R6608" s="96"/>
    </row>
    <row r="6609" spans="18:18" x14ac:dyDescent="0.4">
      <c r="R6609" s="96"/>
    </row>
    <row r="6610" spans="18:18" x14ac:dyDescent="0.4">
      <c r="R6610" s="96"/>
    </row>
    <row r="6611" spans="18:18" x14ac:dyDescent="0.4">
      <c r="R6611" s="96"/>
    </row>
    <row r="6612" spans="18:18" x14ac:dyDescent="0.4">
      <c r="R6612" s="96"/>
    </row>
    <row r="6613" spans="18:18" x14ac:dyDescent="0.4">
      <c r="R6613" s="96"/>
    </row>
    <row r="6614" spans="18:18" x14ac:dyDescent="0.4">
      <c r="R6614" s="96"/>
    </row>
    <row r="6615" spans="18:18" x14ac:dyDescent="0.4">
      <c r="R6615" s="96"/>
    </row>
    <row r="6616" spans="18:18" x14ac:dyDescent="0.4">
      <c r="R6616" s="96"/>
    </row>
    <row r="6617" spans="18:18" x14ac:dyDescent="0.4">
      <c r="R6617" s="96"/>
    </row>
    <row r="6618" spans="18:18" x14ac:dyDescent="0.4">
      <c r="R6618" s="96"/>
    </row>
    <row r="6619" spans="18:18" x14ac:dyDescent="0.4">
      <c r="R6619" s="96"/>
    </row>
    <row r="6620" spans="18:18" x14ac:dyDescent="0.4">
      <c r="R6620" s="96"/>
    </row>
    <row r="6621" spans="18:18" x14ac:dyDescent="0.4">
      <c r="R6621" s="96"/>
    </row>
    <row r="6622" spans="18:18" x14ac:dyDescent="0.4">
      <c r="R6622" s="96"/>
    </row>
    <row r="6623" spans="18:18" x14ac:dyDescent="0.4">
      <c r="R6623" s="96"/>
    </row>
    <row r="6624" spans="18:18" x14ac:dyDescent="0.4">
      <c r="R6624" s="96"/>
    </row>
    <row r="6625" spans="18:18" x14ac:dyDescent="0.4">
      <c r="R6625" s="96"/>
    </row>
    <row r="6626" spans="18:18" x14ac:dyDescent="0.4">
      <c r="R6626" s="96"/>
    </row>
    <row r="6627" spans="18:18" x14ac:dyDescent="0.4">
      <c r="R6627" s="96"/>
    </row>
    <row r="6628" spans="18:18" x14ac:dyDescent="0.4">
      <c r="R6628" s="96"/>
    </row>
    <row r="6629" spans="18:18" x14ac:dyDescent="0.4">
      <c r="R6629" s="96"/>
    </row>
    <row r="6630" spans="18:18" x14ac:dyDescent="0.4">
      <c r="R6630" s="96"/>
    </row>
    <row r="6631" spans="18:18" x14ac:dyDescent="0.4">
      <c r="R6631" s="96"/>
    </row>
    <row r="6632" spans="18:18" x14ac:dyDescent="0.4">
      <c r="R6632" s="96"/>
    </row>
    <row r="6633" spans="18:18" x14ac:dyDescent="0.4">
      <c r="R6633" s="96"/>
    </row>
    <row r="6634" spans="18:18" x14ac:dyDescent="0.4">
      <c r="R6634" s="96"/>
    </row>
    <row r="6635" spans="18:18" x14ac:dyDescent="0.4">
      <c r="R6635" s="96"/>
    </row>
    <row r="6636" spans="18:18" x14ac:dyDescent="0.4">
      <c r="R6636" s="96"/>
    </row>
    <row r="6637" spans="18:18" x14ac:dyDescent="0.4">
      <c r="R6637" s="96"/>
    </row>
    <row r="6638" spans="18:18" x14ac:dyDescent="0.4">
      <c r="R6638" s="96"/>
    </row>
    <row r="6639" spans="18:18" x14ac:dyDescent="0.4">
      <c r="R6639" s="96"/>
    </row>
    <row r="6640" spans="18:18" x14ac:dyDescent="0.4">
      <c r="R6640" s="96"/>
    </row>
    <row r="6641" spans="18:18" x14ac:dyDescent="0.4">
      <c r="R6641" s="96"/>
    </row>
    <row r="6642" spans="18:18" x14ac:dyDescent="0.4">
      <c r="R6642" s="96"/>
    </row>
    <row r="6643" spans="18:18" x14ac:dyDescent="0.4">
      <c r="R6643" s="96"/>
    </row>
    <row r="6644" spans="18:18" x14ac:dyDescent="0.4">
      <c r="R6644" s="96"/>
    </row>
    <row r="6645" spans="18:18" x14ac:dyDescent="0.4">
      <c r="R6645" s="96"/>
    </row>
    <row r="6646" spans="18:18" x14ac:dyDescent="0.4">
      <c r="R6646" s="96"/>
    </row>
    <row r="6647" spans="18:18" x14ac:dyDescent="0.4">
      <c r="R6647" s="96"/>
    </row>
    <row r="6648" spans="18:18" x14ac:dyDescent="0.4">
      <c r="R6648" s="96"/>
    </row>
    <row r="6649" spans="18:18" x14ac:dyDescent="0.4">
      <c r="R6649" s="96"/>
    </row>
    <row r="6650" spans="18:18" x14ac:dyDescent="0.4">
      <c r="R6650" s="96"/>
    </row>
    <row r="6651" spans="18:18" x14ac:dyDescent="0.4">
      <c r="R6651" s="96"/>
    </row>
    <row r="6652" spans="18:18" x14ac:dyDescent="0.4">
      <c r="R6652" s="96"/>
    </row>
    <row r="6653" spans="18:18" x14ac:dyDescent="0.4">
      <c r="R6653" s="96"/>
    </row>
    <row r="6654" spans="18:18" x14ac:dyDescent="0.4">
      <c r="R6654" s="96"/>
    </row>
    <row r="6655" spans="18:18" x14ac:dyDescent="0.4">
      <c r="R6655" s="96"/>
    </row>
    <row r="6656" spans="18:18" x14ac:dyDescent="0.4">
      <c r="R6656" s="96"/>
    </row>
    <row r="6657" spans="18:18" x14ac:dyDescent="0.4">
      <c r="R6657" s="96"/>
    </row>
    <row r="6658" spans="18:18" x14ac:dyDescent="0.4">
      <c r="R6658" s="96"/>
    </row>
    <row r="6659" spans="18:18" x14ac:dyDescent="0.4">
      <c r="R6659" s="96"/>
    </row>
    <row r="6660" spans="18:18" x14ac:dyDescent="0.4">
      <c r="R6660" s="96"/>
    </row>
    <row r="6661" spans="18:18" x14ac:dyDescent="0.4">
      <c r="R6661" s="96"/>
    </row>
    <row r="6662" spans="18:18" x14ac:dyDescent="0.4">
      <c r="R6662" s="96"/>
    </row>
    <row r="6663" spans="18:18" x14ac:dyDescent="0.4">
      <c r="R6663" s="96"/>
    </row>
    <row r="6664" spans="18:18" x14ac:dyDescent="0.4">
      <c r="R6664" s="96"/>
    </row>
    <row r="6665" spans="18:18" x14ac:dyDescent="0.4">
      <c r="R6665" s="96"/>
    </row>
    <row r="6666" spans="18:18" x14ac:dyDescent="0.4">
      <c r="R6666" s="96"/>
    </row>
    <row r="6667" spans="18:18" x14ac:dyDescent="0.4">
      <c r="R6667" s="96"/>
    </row>
    <row r="6668" spans="18:18" x14ac:dyDescent="0.4">
      <c r="R6668" s="96"/>
    </row>
    <row r="6669" spans="18:18" x14ac:dyDescent="0.4">
      <c r="R6669" s="96"/>
    </row>
    <row r="6670" spans="18:18" x14ac:dyDescent="0.4">
      <c r="R6670" s="96"/>
    </row>
    <row r="6671" spans="18:18" x14ac:dyDescent="0.4">
      <c r="R6671" s="96"/>
    </row>
    <row r="6672" spans="18:18" x14ac:dyDescent="0.4">
      <c r="R6672" s="96"/>
    </row>
    <row r="6673" spans="18:18" x14ac:dyDescent="0.4">
      <c r="R6673" s="96"/>
    </row>
    <row r="6674" spans="18:18" x14ac:dyDescent="0.4">
      <c r="R6674" s="96"/>
    </row>
    <row r="6675" spans="18:18" x14ac:dyDescent="0.4">
      <c r="R6675" s="96"/>
    </row>
    <row r="6676" spans="18:18" x14ac:dyDescent="0.4">
      <c r="R6676" s="96"/>
    </row>
    <row r="6677" spans="18:18" x14ac:dyDescent="0.4">
      <c r="R6677" s="96"/>
    </row>
    <row r="6678" spans="18:18" x14ac:dyDescent="0.4">
      <c r="R6678" s="96"/>
    </row>
    <row r="6679" spans="18:18" x14ac:dyDescent="0.4">
      <c r="R6679" s="96"/>
    </row>
    <row r="6680" spans="18:18" x14ac:dyDescent="0.4">
      <c r="R6680" s="96"/>
    </row>
    <row r="6681" spans="18:18" x14ac:dyDescent="0.4">
      <c r="R6681" s="96"/>
    </row>
    <row r="6682" spans="18:18" x14ac:dyDescent="0.4">
      <c r="R6682" s="96"/>
    </row>
    <row r="6683" spans="18:18" x14ac:dyDescent="0.4">
      <c r="R6683" s="96"/>
    </row>
    <row r="6684" spans="18:18" x14ac:dyDescent="0.4">
      <c r="R6684" s="96"/>
    </row>
    <row r="6685" spans="18:18" x14ac:dyDescent="0.4">
      <c r="R6685" s="96"/>
    </row>
    <row r="6686" spans="18:18" x14ac:dyDescent="0.4">
      <c r="R6686" s="96"/>
    </row>
    <row r="6687" spans="18:18" x14ac:dyDescent="0.4">
      <c r="R6687" s="96"/>
    </row>
    <row r="6688" spans="18:18" x14ac:dyDescent="0.4">
      <c r="R6688" s="96"/>
    </row>
    <row r="6689" spans="18:18" x14ac:dyDescent="0.4">
      <c r="R6689" s="96"/>
    </row>
    <row r="6690" spans="18:18" x14ac:dyDescent="0.4">
      <c r="R6690" s="96"/>
    </row>
    <row r="6691" spans="18:18" x14ac:dyDescent="0.4">
      <c r="R6691" s="96"/>
    </row>
    <row r="6692" spans="18:18" x14ac:dyDescent="0.4">
      <c r="R6692" s="96"/>
    </row>
    <row r="6693" spans="18:18" x14ac:dyDescent="0.4">
      <c r="R6693" s="96"/>
    </row>
    <row r="6694" spans="18:18" x14ac:dyDescent="0.4">
      <c r="R6694" s="96"/>
    </row>
    <row r="6695" spans="18:18" x14ac:dyDescent="0.4">
      <c r="R6695" s="96"/>
    </row>
    <row r="6696" spans="18:18" x14ac:dyDescent="0.4">
      <c r="R6696" s="96"/>
    </row>
    <row r="6697" spans="18:18" x14ac:dyDescent="0.4">
      <c r="R6697" s="96"/>
    </row>
    <row r="6698" spans="18:18" x14ac:dyDescent="0.4">
      <c r="R6698" s="96"/>
    </row>
    <row r="6699" spans="18:18" x14ac:dyDescent="0.4">
      <c r="R6699" s="96"/>
    </row>
    <row r="6700" spans="18:18" x14ac:dyDescent="0.4">
      <c r="R6700" s="96"/>
    </row>
    <row r="6701" spans="18:18" x14ac:dyDescent="0.4">
      <c r="R6701" s="96"/>
    </row>
    <row r="6702" spans="18:18" x14ac:dyDescent="0.4">
      <c r="R6702" s="96"/>
    </row>
    <row r="6703" spans="18:18" x14ac:dyDescent="0.4">
      <c r="R6703" s="96"/>
    </row>
    <row r="6704" spans="18:18" x14ac:dyDescent="0.4">
      <c r="R6704" s="96"/>
    </row>
    <row r="6705" spans="18:18" x14ac:dyDescent="0.4">
      <c r="R6705" s="96"/>
    </row>
    <row r="6706" spans="18:18" x14ac:dyDescent="0.4">
      <c r="R6706" s="96"/>
    </row>
    <row r="6707" spans="18:18" x14ac:dyDescent="0.4">
      <c r="R6707" s="96"/>
    </row>
    <row r="6708" spans="18:18" x14ac:dyDescent="0.4">
      <c r="R6708" s="96"/>
    </row>
    <row r="6709" spans="18:18" x14ac:dyDescent="0.4">
      <c r="R6709" s="96"/>
    </row>
    <row r="6710" spans="18:18" x14ac:dyDescent="0.4">
      <c r="R6710" s="96"/>
    </row>
    <row r="6711" spans="18:18" x14ac:dyDescent="0.4">
      <c r="R6711" s="96"/>
    </row>
    <row r="6712" spans="18:18" x14ac:dyDescent="0.4">
      <c r="R6712" s="96"/>
    </row>
    <row r="6713" spans="18:18" x14ac:dyDescent="0.4">
      <c r="R6713" s="96"/>
    </row>
    <row r="6714" spans="18:18" x14ac:dyDescent="0.4">
      <c r="R6714" s="96"/>
    </row>
    <row r="6715" spans="18:18" x14ac:dyDescent="0.4">
      <c r="R6715" s="96"/>
    </row>
    <row r="6716" spans="18:18" x14ac:dyDescent="0.4">
      <c r="R6716" s="96"/>
    </row>
    <row r="6717" spans="18:18" x14ac:dyDescent="0.4">
      <c r="R6717" s="96"/>
    </row>
    <row r="6718" spans="18:18" x14ac:dyDescent="0.4">
      <c r="R6718" s="96"/>
    </row>
    <row r="6719" spans="18:18" x14ac:dyDescent="0.4">
      <c r="R6719" s="96"/>
    </row>
    <row r="6720" spans="18:18" x14ac:dyDescent="0.4">
      <c r="R6720" s="96"/>
    </row>
    <row r="6721" spans="18:18" x14ac:dyDescent="0.4">
      <c r="R6721" s="96"/>
    </row>
    <row r="6722" spans="18:18" x14ac:dyDescent="0.4">
      <c r="R6722" s="96"/>
    </row>
    <row r="6723" spans="18:18" x14ac:dyDescent="0.4">
      <c r="R6723" s="96"/>
    </row>
    <row r="6724" spans="18:18" x14ac:dyDescent="0.4">
      <c r="R6724" s="96"/>
    </row>
    <row r="6725" spans="18:18" x14ac:dyDescent="0.4">
      <c r="R6725" s="96"/>
    </row>
    <row r="6726" spans="18:18" x14ac:dyDescent="0.4">
      <c r="R6726" s="96"/>
    </row>
    <row r="6727" spans="18:18" x14ac:dyDescent="0.4">
      <c r="R6727" s="96"/>
    </row>
    <row r="6728" spans="18:18" x14ac:dyDescent="0.4">
      <c r="R6728" s="96"/>
    </row>
    <row r="6729" spans="18:18" x14ac:dyDescent="0.4">
      <c r="R6729" s="96"/>
    </row>
    <row r="6730" spans="18:18" x14ac:dyDescent="0.4">
      <c r="R6730" s="96"/>
    </row>
    <row r="6731" spans="18:18" x14ac:dyDescent="0.4">
      <c r="R6731" s="96"/>
    </row>
    <row r="6732" spans="18:18" x14ac:dyDescent="0.4">
      <c r="R6732" s="96"/>
    </row>
    <row r="6733" spans="18:18" x14ac:dyDescent="0.4">
      <c r="R6733" s="96"/>
    </row>
    <row r="6734" spans="18:18" x14ac:dyDescent="0.4">
      <c r="R6734" s="96"/>
    </row>
    <row r="6735" spans="18:18" x14ac:dyDescent="0.4">
      <c r="R6735" s="96"/>
    </row>
    <row r="6736" spans="18:18" x14ac:dyDescent="0.4">
      <c r="R6736" s="96"/>
    </row>
    <row r="6737" spans="18:18" x14ac:dyDescent="0.4">
      <c r="R6737" s="96"/>
    </row>
    <row r="6738" spans="18:18" x14ac:dyDescent="0.4">
      <c r="R6738" s="96"/>
    </row>
    <row r="6739" spans="18:18" x14ac:dyDescent="0.4">
      <c r="R6739" s="96"/>
    </row>
    <row r="6740" spans="18:18" x14ac:dyDescent="0.4">
      <c r="R6740" s="96"/>
    </row>
    <row r="6741" spans="18:18" x14ac:dyDescent="0.4">
      <c r="R6741" s="96"/>
    </row>
    <row r="6742" spans="18:18" x14ac:dyDescent="0.4">
      <c r="R6742" s="96"/>
    </row>
    <row r="6743" spans="18:18" x14ac:dyDescent="0.4">
      <c r="R6743" s="96"/>
    </row>
    <row r="6744" spans="18:18" x14ac:dyDescent="0.4">
      <c r="R6744" s="96"/>
    </row>
    <row r="6745" spans="18:18" x14ac:dyDescent="0.4">
      <c r="R6745" s="96"/>
    </row>
    <row r="6746" spans="18:18" x14ac:dyDescent="0.4">
      <c r="R6746" s="96"/>
    </row>
    <row r="6747" spans="18:18" x14ac:dyDescent="0.4">
      <c r="R6747" s="96"/>
    </row>
    <row r="6748" spans="18:18" x14ac:dyDescent="0.4">
      <c r="R6748" s="96"/>
    </row>
    <row r="6749" spans="18:18" x14ac:dyDescent="0.4">
      <c r="R6749" s="96"/>
    </row>
    <row r="6750" spans="18:18" x14ac:dyDescent="0.4">
      <c r="R6750" s="96"/>
    </row>
    <row r="6751" spans="18:18" x14ac:dyDescent="0.4">
      <c r="R6751" s="96"/>
    </row>
    <row r="6752" spans="18:18" x14ac:dyDescent="0.4">
      <c r="R6752" s="96"/>
    </row>
    <row r="6753" spans="18:18" x14ac:dyDescent="0.4">
      <c r="R6753" s="96"/>
    </row>
    <row r="6754" spans="18:18" x14ac:dyDescent="0.4">
      <c r="R6754" s="96"/>
    </row>
    <row r="6755" spans="18:18" x14ac:dyDescent="0.4">
      <c r="R6755" s="96"/>
    </row>
    <row r="6756" spans="18:18" x14ac:dyDescent="0.4">
      <c r="R6756" s="96"/>
    </row>
    <row r="6757" spans="18:18" x14ac:dyDescent="0.4">
      <c r="R6757" s="96"/>
    </row>
    <row r="6758" spans="18:18" x14ac:dyDescent="0.4">
      <c r="R6758" s="96"/>
    </row>
    <row r="6759" spans="18:18" x14ac:dyDescent="0.4">
      <c r="R6759" s="96"/>
    </row>
    <row r="6760" spans="18:18" x14ac:dyDescent="0.4">
      <c r="R6760" s="96"/>
    </row>
    <row r="6761" spans="18:18" x14ac:dyDescent="0.4">
      <c r="R6761" s="96"/>
    </row>
    <row r="6762" spans="18:18" x14ac:dyDescent="0.4">
      <c r="R6762" s="96"/>
    </row>
    <row r="6763" spans="18:18" x14ac:dyDescent="0.4">
      <c r="R6763" s="96"/>
    </row>
    <row r="6764" spans="18:18" x14ac:dyDescent="0.4">
      <c r="R6764" s="96"/>
    </row>
    <row r="6765" spans="18:18" x14ac:dyDescent="0.4">
      <c r="R6765" s="96"/>
    </row>
    <row r="6766" spans="18:18" x14ac:dyDescent="0.4">
      <c r="R6766" s="96"/>
    </row>
    <row r="6767" spans="18:18" x14ac:dyDescent="0.4">
      <c r="R6767" s="96"/>
    </row>
    <row r="6768" spans="18:18" x14ac:dyDescent="0.4">
      <c r="R6768" s="96"/>
    </row>
    <row r="6769" spans="18:18" x14ac:dyDescent="0.4">
      <c r="R6769" s="96"/>
    </row>
    <row r="6770" spans="18:18" x14ac:dyDescent="0.4">
      <c r="R6770" s="96"/>
    </row>
    <row r="6771" spans="18:18" x14ac:dyDescent="0.4">
      <c r="R6771" s="96"/>
    </row>
    <row r="6772" spans="18:18" x14ac:dyDescent="0.4">
      <c r="R6772" s="96"/>
    </row>
    <row r="6773" spans="18:18" x14ac:dyDescent="0.4">
      <c r="R6773" s="96"/>
    </row>
    <row r="6774" spans="18:18" x14ac:dyDescent="0.4">
      <c r="R6774" s="96"/>
    </row>
    <row r="6775" spans="18:18" x14ac:dyDescent="0.4">
      <c r="R6775" s="96"/>
    </row>
    <row r="6776" spans="18:18" x14ac:dyDescent="0.4">
      <c r="R6776" s="96"/>
    </row>
    <row r="6777" spans="18:18" x14ac:dyDescent="0.4">
      <c r="R6777" s="96"/>
    </row>
    <row r="6778" spans="18:18" x14ac:dyDescent="0.4">
      <c r="R6778" s="96"/>
    </row>
    <row r="6779" spans="18:18" x14ac:dyDescent="0.4">
      <c r="R6779" s="96"/>
    </row>
    <row r="6780" spans="18:18" x14ac:dyDescent="0.4">
      <c r="R6780" s="96"/>
    </row>
    <row r="6781" spans="18:18" x14ac:dyDescent="0.4">
      <c r="R6781" s="96"/>
    </row>
    <row r="6782" spans="18:18" x14ac:dyDescent="0.4">
      <c r="R6782" s="96"/>
    </row>
    <row r="6783" spans="18:18" x14ac:dyDescent="0.4">
      <c r="R6783" s="96"/>
    </row>
    <row r="6784" spans="18:18" x14ac:dyDescent="0.4">
      <c r="R6784" s="96"/>
    </row>
    <row r="6785" spans="18:18" x14ac:dyDescent="0.4">
      <c r="R6785" s="96"/>
    </row>
    <row r="6786" spans="18:18" x14ac:dyDescent="0.4">
      <c r="R6786" s="96"/>
    </row>
    <row r="6787" spans="18:18" x14ac:dyDescent="0.4">
      <c r="R6787" s="96"/>
    </row>
    <row r="6788" spans="18:18" x14ac:dyDescent="0.4">
      <c r="R6788" s="96"/>
    </row>
    <row r="6789" spans="18:18" x14ac:dyDescent="0.4">
      <c r="R6789" s="96"/>
    </row>
    <row r="6790" spans="18:18" x14ac:dyDescent="0.4">
      <c r="R6790" s="96"/>
    </row>
    <row r="6791" spans="18:18" x14ac:dyDescent="0.4">
      <c r="R6791" s="96"/>
    </row>
    <row r="6792" spans="18:18" x14ac:dyDescent="0.4">
      <c r="R6792" s="96"/>
    </row>
    <row r="6793" spans="18:18" x14ac:dyDescent="0.4">
      <c r="R6793" s="96"/>
    </row>
    <row r="6794" spans="18:18" x14ac:dyDescent="0.4">
      <c r="R6794" s="96"/>
    </row>
    <row r="6795" spans="18:18" x14ac:dyDescent="0.4">
      <c r="R6795" s="96"/>
    </row>
    <row r="6796" spans="18:18" x14ac:dyDescent="0.4">
      <c r="R6796" s="96"/>
    </row>
    <row r="6797" spans="18:18" x14ac:dyDescent="0.4">
      <c r="R6797" s="96"/>
    </row>
    <row r="6798" spans="18:18" x14ac:dyDescent="0.4">
      <c r="R6798" s="96"/>
    </row>
    <row r="6799" spans="18:18" x14ac:dyDescent="0.4">
      <c r="R6799" s="96"/>
    </row>
    <row r="6800" spans="18:18" x14ac:dyDescent="0.4">
      <c r="R6800" s="96"/>
    </row>
    <row r="6801" spans="18:18" x14ac:dyDescent="0.4">
      <c r="R6801" s="96"/>
    </row>
    <row r="6802" spans="18:18" x14ac:dyDescent="0.4">
      <c r="R6802" s="96"/>
    </row>
    <row r="6803" spans="18:18" x14ac:dyDescent="0.4">
      <c r="R6803" s="96"/>
    </row>
    <row r="6804" spans="18:18" x14ac:dyDescent="0.4">
      <c r="R6804" s="96"/>
    </row>
    <row r="6805" spans="18:18" x14ac:dyDescent="0.4">
      <c r="R6805" s="96"/>
    </row>
    <row r="6806" spans="18:18" x14ac:dyDescent="0.4">
      <c r="R6806" s="96"/>
    </row>
    <row r="6807" spans="18:18" x14ac:dyDescent="0.4">
      <c r="R6807" s="96"/>
    </row>
    <row r="6808" spans="18:18" x14ac:dyDescent="0.4">
      <c r="R6808" s="96"/>
    </row>
    <row r="6809" spans="18:18" x14ac:dyDescent="0.4">
      <c r="R6809" s="96"/>
    </row>
    <row r="6810" spans="18:18" x14ac:dyDescent="0.4">
      <c r="R6810" s="96"/>
    </row>
    <row r="6811" spans="18:18" x14ac:dyDescent="0.4">
      <c r="R6811" s="96"/>
    </row>
    <row r="6812" spans="18:18" x14ac:dyDescent="0.4">
      <c r="R6812" s="96"/>
    </row>
    <row r="6813" spans="18:18" x14ac:dyDescent="0.4">
      <c r="R6813" s="96"/>
    </row>
    <row r="6814" spans="18:18" x14ac:dyDescent="0.4">
      <c r="R6814" s="96"/>
    </row>
    <row r="6815" spans="18:18" x14ac:dyDescent="0.4">
      <c r="R6815" s="96"/>
    </row>
    <row r="6816" spans="18:18" x14ac:dyDescent="0.4">
      <c r="R6816" s="96"/>
    </row>
    <row r="6817" spans="18:18" x14ac:dyDescent="0.4">
      <c r="R6817" s="96"/>
    </row>
    <row r="6818" spans="18:18" x14ac:dyDescent="0.4">
      <c r="R6818" s="96"/>
    </row>
    <row r="6819" spans="18:18" x14ac:dyDescent="0.4">
      <c r="R6819" s="96"/>
    </row>
    <row r="6820" spans="18:18" x14ac:dyDescent="0.4">
      <c r="R6820" s="96"/>
    </row>
    <row r="6821" spans="18:18" x14ac:dyDescent="0.4">
      <c r="R6821" s="96"/>
    </row>
    <row r="6822" spans="18:18" x14ac:dyDescent="0.4">
      <c r="R6822" s="96"/>
    </row>
    <row r="6823" spans="18:18" x14ac:dyDescent="0.4">
      <c r="R6823" s="96"/>
    </row>
    <row r="6824" spans="18:18" x14ac:dyDescent="0.4">
      <c r="R6824" s="96"/>
    </row>
    <row r="6825" spans="18:18" x14ac:dyDescent="0.4">
      <c r="R6825" s="96"/>
    </row>
    <row r="6826" spans="18:18" x14ac:dyDescent="0.4">
      <c r="R6826" s="96"/>
    </row>
    <row r="6827" spans="18:18" x14ac:dyDescent="0.4">
      <c r="R6827" s="96"/>
    </row>
    <row r="6828" spans="18:18" x14ac:dyDescent="0.4">
      <c r="R6828" s="96"/>
    </row>
    <row r="6829" spans="18:18" x14ac:dyDescent="0.4">
      <c r="R6829" s="96"/>
    </row>
    <row r="6830" spans="18:18" x14ac:dyDescent="0.4">
      <c r="R6830" s="96"/>
    </row>
    <row r="6831" spans="18:18" x14ac:dyDescent="0.4">
      <c r="R6831" s="96"/>
    </row>
    <row r="6832" spans="18:18" x14ac:dyDescent="0.4">
      <c r="R6832" s="96"/>
    </row>
    <row r="6833" spans="18:18" x14ac:dyDescent="0.4">
      <c r="R6833" s="96"/>
    </row>
    <row r="6834" spans="18:18" x14ac:dyDescent="0.4">
      <c r="R6834" s="96"/>
    </row>
    <row r="6835" spans="18:18" x14ac:dyDescent="0.4">
      <c r="R6835" s="96"/>
    </row>
    <row r="6836" spans="18:18" x14ac:dyDescent="0.4">
      <c r="R6836" s="96"/>
    </row>
    <row r="6837" spans="18:18" x14ac:dyDescent="0.4">
      <c r="R6837" s="96"/>
    </row>
    <row r="6838" spans="18:18" x14ac:dyDescent="0.4">
      <c r="R6838" s="96"/>
    </row>
    <row r="6839" spans="18:18" x14ac:dyDescent="0.4">
      <c r="R6839" s="96"/>
    </row>
    <row r="6840" spans="18:18" x14ac:dyDescent="0.4">
      <c r="R6840" s="96"/>
    </row>
    <row r="6841" spans="18:18" x14ac:dyDescent="0.4">
      <c r="R6841" s="96"/>
    </row>
    <row r="6842" spans="18:18" x14ac:dyDescent="0.4">
      <c r="R6842" s="96"/>
    </row>
    <row r="6843" spans="18:18" x14ac:dyDescent="0.4">
      <c r="R6843" s="96"/>
    </row>
    <row r="6844" spans="18:18" x14ac:dyDescent="0.4">
      <c r="R6844" s="96"/>
    </row>
    <row r="6845" spans="18:18" x14ac:dyDescent="0.4">
      <c r="R6845" s="96"/>
    </row>
    <row r="6846" spans="18:18" x14ac:dyDescent="0.4">
      <c r="R6846" s="96"/>
    </row>
    <row r="6847" spans="18:18" x14ac:dyDescent="0.4">
      <c r="R6847" s="96"/>
    </row>
    <row r="6848" spans="18:18" x14ac:dyDescent="0.4">
      <c r="R6848" s="96"/>
    </row>
    <row r="6849" spans="18:18" x14ac:dyDescent="0.4">
      <c r="R6849" s="96"/>
    </row>
    <row r="6850" spans="18:18" x14ac:dyDescent="0.4">
      <c r="R6850" s="96"/>
    </row>
    <row r="6851" spans="18:18" x14ac:dyDescent="0.4">
      <c r="R6851" s="96"/>
    </row>
    <row r="6852" spans="18:18" x14ac:dyDescent="0.4">
      <c r="R6852" s="96"/>
    </row>
    <row r="6853" spans="18:18" x14ac:dyDescent="0.4">
      <c r="R6853" s="96"/>
    </row>
    <row r="6854" spans="18:18" x14ac:dyDescent="0.4">
      <c r="R6854" s="96"/>
    </row>
    <row r="6855" spans="18:18" x14ac:dyDescent="0.4">
      <c r="R6855" s="96"/>
    </row>
    <row r="6856" spans="18:18" x14ac:dyDescent="0.4">
      <c r="R6856" s="96"/>
    </row>
    <row r="6857" spans="18:18" x14ac:dyDescent="0.4">
      <c r="R6857" s="96"/>
    </row>
    <row r="6858" spans="18:18" x14ac:dyDescent="0.4">
      <c r="R6858" s="96"/>
    </row>
    <row r="6859" spans="18:18" x14ac:dyDescent="0.4">
      <c r="R6859" s="96"/>
    </row>
    <row r="6860" spans="18:18" x14ac:dyDescent="0.4">
      <c r="R6860" s="96"/>
    </row>
    <row r="6861" spans="18:18" x14ac:dyDescent="0.4">
      <c r="R6861" s="96"/>
    </row>
    <row r="6862" spans="18:18" x14ac:dyDescent="0.4">
      <c r="R6862" s="96"/>
    </row>
    <row r="6863" spans="18:18" x14ac:dyDescent="0.4">
      <c r="R6863" s="96"/>
    </row>
    <row r="6864" spans="18:18" x14ac:dyDescent="0.4">
      <c r="R6864" s="96"/>
    </row>
    <row r="6865" spans="18:18" x14ac:dyDescent="0.4">
      <c r="R6865" s="96"/>
    </row>
    <row r="6866" spans="18:18" x14ac:dyDescent="0.4">
      <c r="R6866" s="96"/>
    </row>
    <row r="6867" spans="18:18" x14ac:dyDescent="0.4">
      <c r="R6867" s="96"/>
    </row>
    <row r="6868" spans="18:18" x14ac:dyDescent="0.4">
      <c r="R6868" s="96"/>
    </row>
    <row r="6869" spans="18:18" x14ac:dyDescent="0.4">
      <c r="R6869" s="96"/>
    </row>
    <row r="6870" spans="18:18" x14ac:dyDescent="0.4">
      <c r="R6870" s="96"/>
    </row>
    <row r="6871" spans="18:18" x14ac:dyDescent="0.4">
      <c r="R6871" s="96"/>
    </row>
    <row r="6872" spans="18:18" x14ac:dyDescent="0.4">
      <c r="R6872" s="96"/>
    </row>
    <row r="6873" spans="18:18" x14ac:dyDescent="0.4">
      <c r="R6873" s="96"/>
    </row>
    <row r="6874" spans="18:18" x14ac:dyDescent="0.4">
      <c r="R6874" s="96"/>
    </row>
    <row r="6875" spans="18:18" x14ac:dyDescent="0.4">
      <c r="R6875" s="96"/>
    </row>
    <row r="6876" spans="18:18" x14ac:dyDescent="0.4">
      <c r="R6876" s="96"/>
    </row>
    <row r="6877" spans="18:18" x14ac:dyDescent="0.4">
      <c r="R6877" s="96"/>
    </row>
    <row r="6878" spans="18:18" x14ac:dyDescent="0.4">
      <c r="R6878" s="96"/>
    </row>
    <row r="6879" spans="18:18" x14ac:dyDescent="0.4">
      <c r="R6879" s="96"/>
    </row>
    <row r="6880" spans="18:18" x14ac:dyDescent="0.4">
      <c r="R6880" s="96"/>
    </row>
    <row r="6881" spans="18:18" x14ac:dyDescent="0.4">
      <c r="R6881" s="96"/>
    </row>
    <row r="6882" spans="18:18" x14ac:dyDescent="0.4">
      <c r="R6882" s="96"/>
    </row>
    <row r="6883" spans="18:18" x14ac:dyDescent="0.4">
      <c r="R6883" s="96"/>
    </row>
    <row r="6884" spans="18:18" x14ac:dyDescent="0.4">
      <c r="R6884" s="96"/>
    </row>
    <row r="6885" spans="18:18" x14ac:dyDescent="0.4">
      <c r="R6885" s="96"/>
    </row>
    <row r="6886" spans="18:18" x14ac:dyDescent="0.4">
      <c r="R6886" s="96"/>
    </row>
    <row r="6887" spans="18:18" x14ac:dyDescent="0.4">
      <c r="R6887" s="96"/>
    </row>
    <row r="6888" spans="18:18" x14ac:dyDescent="0.4">
      <c r="R6888" s="96"/>
    </row>
    <row r="6889" spans="18:18" x14ac:dyDescent="0.4">
      <c r="R6889" s="96"/>
    </row>
    <row r="6890" spans="18:18" x14ac:dyDescent="0.4">
      <c r="R6890" s="96"/>
    </row>
    <row r="6891" spans="18:18" x14ac:dyDescent="0.4">
      <c r="R6891" s="96"/>
    </row>
    <row r="6892" spans="18:18" x14ac:dyDescent="0.4">
      <c r="R6892" s="96"/>
    </row>
    <row r="6893" spans="18:18" x14ac:dyDescent="0.4">
      <c r="R6893" s="96"/>
    </row>
    <row r="6894" spans="18:18" x14ac:dyDescent="0.4">
      <c r="R6894" s="96"/>
    </row>
    <row r="6895" spans="18:18" x14ac:dyDescent="0.4">
      <c r="R6895" s="96"/>
    </row>
    <row r="6896" spans="18:18" x14ac:dyDescent="0.4">
      <c r="R6896" s="96"/>
    </row>
    <row r="6897" spans="18:18" x14ac:dyDescent="0.4">
      <c r="R6897" s="96"/>
    </row>
    <row r="6898" spans="18:18" x14ac:dyDescent="0.4">
      <c r="R6898" s="96"/>
    </row>
    <row r="6899" spans="18:18" x14ac:dyDescent="0.4">
      <c r="R6899" s="96"/>
    </row>
    <row r="6900" spans="18:18" x14ac:dyDescent="0.4">
      <c r="R6900" s="96"/>
    </row>
    <row r="6901" spans="18:18" x14ac:dyDescent="0.4">
      <c r="R6901" s="96"/>
    </row>
    <row r="6902" spans="18:18" x14ac:dyDescent="0.4">
      <c r="R6902" s="96"/>
    </row>
    <row r="6903" spans="18:18" x14ac:dyDescent="0.4">
      <c r="R6903" s="96"/>
    </row>
    <row r="6904" spans="18:18" x14ac:dyDescent="0.4">
      <c r="R6904" s="96"/>
    </row>
    <row r="6905" spans="18:18" x14ac:dyDescent="0.4">
      <c r="R6905" s="96"/>
    </row>
    <row r="6906" spans="18:18" x14ac:dyDescent="0.4">
      <c r="R6906" s="96"/>
    </row>
    <row r="6907" spans="18:18" x14ac:dyDescent="0.4">
      <c r="R6907" s="96"/>
    </row>
    <row r="6908" spans="18:18" x14ac:dyDescent="0.4">
      <c r="R6908" s="96"/>
    </row>
    <row r="6909" spans="18:18" x14ac:dyDescent="0.4">
      <c r="R6909" s="96"/>
    </row>
    <row r="6910" spans="18:18" x14ac:dyDescent="0.4">
      <c r="R6910" s="96"/>
    </row>
    <row r="6911" spans="18:18" x14ac:dyDescent="0.4">
      <c r="R6911" s="96"/>
    </row>
    <row r="6912" spans="18:18" x14ac:dyDescent="0.4">
      <c r="R6912" s="96"/>
    </row>
    <row r="6913" spans="18:18" x14ac:dyDescent="0.4">
      <c r="R6913" s="96"/>
    </row>
    <row r="6914" spans="18:18" x14ac:dyDescent="0.4">
      <c r="R6914" s="96"/>
    </row>
    <row r="6915" spans="18:18" x14ac:dyDescent="0.4">
      <c r="R6915" s="96"/>
    </row>
    <row r="6916" spans="18:18" x14ac:dyDescent="0.4">
      <c r="R6916" s="96"/>
    </row>
    <row r="6917" spans="18:18" x14ac:dyDescent="0.4">
      <c r="R6917" s="96"/>
    </row>
    <row r="6918" spans="18:18" x14ac:dyDescent="0.4">
      <c r="R6918" s="96"/>
    </row>
    <row r="6919" spans="18:18" x14ac:dyDescent="0.4">
      <c r="R6919" s="96"/>
    </row>
    <row r="6920" spans="18:18" x14ac:dyDescent="0.4">
      <c r="R6920" s="96"/>
    </row>
    <row r="6921" spans="18:18" x14ac:dyDescent="0.4">
      <c r="R6921" s="96"/>
    </row>
    <row r="6922" spans="18:18" x14ac:dyDescent="0.4">
      <c r="R6922" s="96"/>
    </row>
    <row r="6923" spans="18:18" x14ac:dyDescent="0.4">
      <c r="R6923" s="96"/>
    </row>
    <row r="6924" spans="18:18" x14ac:dyDescent="0.4">
      <c r="R6924" s="96"/>
    </row>
    <row r="6925" spans="18:18" x14ac:dyDescent="0.4">
      <c r="R6925" s="96"/>
    </row>
    <row r="6926" spans="18:18" x14ac:dyDescent="0.4">
      <c r="R6926" s="96"/>
    </row>
    <row r="6927" spans="18:18" x14ac:dyDescent="0.4">
      <c r="R6927" s="96"/>
    </row>
    <row r="6928" spans="18:18" x14ac:dyDescent="0.4">
      <c r="R6928" s="96"/>
    </row>
    <row r="6929" spans="18:18" x14ac:dyDescent="0.4">
      <c r="R6929" s="96"/>
    </row>
    <row r="6930" spans="18:18" x14ac:dyDescent="0.4">
      <c r="R6930" s="96"/>
    </row>
    <row r="6931" spans="18:18" x14ac:dyDescent="0.4">
      <c r="R6931" s="96"/>
    </row>
    <row r="6932" spans="18:18" x14ac:dyDescent="0.4">
      <c r="R6932" s="96"/>
    </row>
    <row r="6933" spans="18:18" x14ac:dyDescent="0.4">
      <c r="R6933" s="96"/>
    </row>
    <row r="6934" spans="18:18" x14ac:dyDescent="0.4">
      <c r="R6934" s="96"/>
    </row>
    <row r="6935" spans="18:18" x14ac:dyDescent="0.4">
      <c r="R6935" s="96"/>
    </row>
    <row r="6936" spans="18:18" x14ac:dyDescent="0.4">
      <c r="R6936" s="96"/>
    </row>
    <row r="6937" spans="18:18" x14ac:dyDescent="0.4">
      <c r="R6937" s="96"/>
    </row>
    <row r="6938" spans="18:18" x14ac:dyDescent="0.4">
      <c r="R6938" s="96"/>
    </row>
    <row r="6939" spans="18:18" x14ac:dyDescent="0.4">
      <c r="R6939" s="96"/>
    </row>
    <row r="6940" spans="18:18" x14ac:dyDescent="0.4">
      <c r="R6940" s="96"/>
    </row>
    <row r="6941" spans="18:18" x14ac:dyDescent="0.4">
      <c r="R6941" s="96"/>
    </row>
    <row r="6942" spans="18:18" x14ac:dyDescent="0.4">
      <c r="R6942" s="96"/>
    </row>
    <row r="6943" spans="18:18" x14ac:dyDescent="0.4">
      <c r="R6943" s="96"/>
    </row>
    <row r="6944" spans="18:18" x14ac:dyDescent="0.4">
      <c r="R6944" s="96"/>
    </row>
    <row r="6945" spans="18:18" x14ac:dyDescent="0.4">
      <c r="R6945" s="96"/>
    </row>
    <row r="6946" spans="18:18" x14ac:dyDescent="0.4">
      <c r="R6946" s="96"/>
    </row>
    <row r="6947" spans="18:18" x14ac:dyDescent="0.4">
      <c r="R6947" s="96"/>
    </row>
    <row r="6948" spans="18:18" x14ac:dyDescent="0.4">
      <c r="R6948" s="96"/>
    </row>
    <row r="6949" spans="18:18" x14ac:dyDescent="0.4">
      <c r="R6949" s="96"/>
    </row>
    <row r="6950" spans="18:18" x14ac:dyDescent="0.4">
      <c r="R6950" s="96"/>
    </row>
    <row r="6951" spans="18:18" x14ac:dyDescent="0.4">
      <c r="R6951" s="96"/>
    </row>
    <row r="6952" spans="18:18" x14ac:dyDescent="0.4">
      <c r="R6952" s="96"/>
    </row>
    <row r="6953" spans="18:18" x14ac:dyDescent="0.4">
      <c r="R6953" s="96"/>
    </row>
    <row r="6954" spans="18:18" x14ac:dyDescent="0.4">
      <c r="R6954" s="96"/>
    </row>
    <row r="6955" spans="18:18" x14ac:dyDescent="0.4">
      <c r="R6955" s="96"/>
    </row>
    <row r="6956" spans="18:18" x14ac:dyDescent="0.4">
      <c r="R6956" s="96"/>
    </row>
    <row r="6957" spans="18:18" x14ac:dyDescent="0.4">
      <c r="R6957" s="96"/>
    </row>
    <row r="6958" spans="18:18" x14ac:dyDescent="0.4">
      <c r="R6958" s="96"/>
    </row>
    <row r="6959" spans="18:18" x14ac:dyDescent="0.4">
      <c r="R6959" s="96"/>
    </row>
    <row r="6960" spans="18:18" x14ac:dyDescent="0.4">
      <c r="R6960" s="96"/>
    </row>
    <row r="6961" spans="18:18" x14ac:dyDescent="0.4">
      <c r="R6961" s="96"/>
    </row>
  </sheetData>
  <sheetProtection selectLockedCells="1" selectUnlockedCells="1"/>
  <mergeCells count="12">
    <mergeCell ref="A156:S156"/>
    <mergeCell ref="A377:S377"/>
    <mergeCell ref="A401:S401"/>
    <mergeCell ref="A7:S7"/>
    <mergeCell ref="A521:S521"/>
    <mergeCell ref="A482:S482"/>
    <mergeCell ref="A488:S488"/>
    <mergeCell ref="A493:S493"/>
    <mergeCell ref="A513:S513"/>
    <mergeCell ref="A517:S517"/>
    <mergeCell ref="A361:S361"/>
    <mergeCell ref="A360:S360"/>
  </mergeCells>
  <printOptions horizontalCentered="1" verticalCentered="1"/>
  <pageMargins left="0" right="0" top="0" bottom="0" header="0" footer="0"/>
  <pageSetup scale="55" fitToHeight="0" pageOrder="overThenDown" orientation="landscape" r:id="rId1"/>
  <rowBreaks count="1" manualBreakCount="1">
    <brk id="106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Updated</vt:lpstr>
      <vt:lpstr>Updated!Print_Titles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 Crawford</dc:creator>
  <cp:lastModifiedBy>Kevin Jackson (ATC)</cp:lastModifiedBy>
  <cp:lastPrinted>2024-10-22T18:51:22Z</cp:lastPrinted>
  <dcterms:created xsi:type="dcterms:W3CDTF">2014-04-28T17:57:14Z</dcterms:created>
  <dcterms:modified xsi:type="dcterms:W3CDTF">2026-02-05T19:39:27Z</dcterms:modified>
</cp:coreProperties>
</file>