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TC\WebDev\Minimum Pricing List\"/>
    </mc:Choice>
  </mc:AlternateContent>
  <workbookProtection workbookPassword="F629" lockStructure="1" lockWindows="1"/>
  <bookViews>
    <workbookView xWindow="480" yWindow="1183" windowWidth="20743" windowHeight="8897" tabRatio="489"/>
  </bookViews>
  <sheets>
    <sheet name="Updated" sheetId="1" r:id="rId1"/>
  </sheets>
  <definedNames>
    <definedName name="_xlnm.Print_Titles" localSheetId="0">Updated!$1:$6</definedName>
  </definedNames>
  <calcPr calcId="162913"/>
</workbook>
</file>

<file path=xl/calcChain.xml><?xml version="1.0" encoding="utf-8"?>
<calcChain xmlns="http://schemas.openxmlformats.org/spreadsheetml/2006/main">
  <c r="D155" i="1" l="1"/>
  <c r="E155" i="1" s="1"/>
  <c r="G155" i="1" s="1"/>
  <c r="E154" i="1"/>
  <c r="G154" i="1" s="1"/>
  <c r="D154" i="1"/>
  <c r="D153" i="1"/>
  <c r="E153" i="1" s="1"/>
  <c r="G153" i="1" s="1"/>
  <c r="D152" i="1"/>
  <c r="E152" i="1" s="1"/>
  <c r="G152" i="1" s="1"/>
  <c r="D150" i="1"/>
  <c r="E150" i="1" s="1"/>
  <c r="G150" i="1" s="1"/>
  <c r="E149" i="1"/>
  <c r="G149" i="1" s="1"/>
  <c r="H149" i="1" s="1"/>
  <c r="D149" i="1"/>
  <c r="D148" i="1"/>
  <c r="E148" i="1" s="1"/>
  <c r="G148" i="1" s="1"/>
  <c r="D147" i="1"/>
  <c r="E147" i="1" s="1"/>
  <c r="G147" i="1" s="1"/>
  <c r="D146" i="1"/>
  <c r="E146" i="1" s="1"/>
  <c r="G146" i="1" s="1"/>
  <c r="E145" i="1"/>
  <c r="G145" i="1" s="1"/>
  <c r="D145" i="1"/>
  <c r="D144" i="1"/>
  <c r="E144" i="1" s="1"/>
  <c r="G144" i="1" s="1"/>
  <c r="D143" i="1"/>
  <c r="E143" i="1" s="1"/>
  <c r="G143" i="1" s="1"/>
  <c r="D142" i="1"/>
  <c r="E142" i="1" s="1"/>
  <c r="G142" i="1" s="1"/>
  <c r="I141" i="1"/>
  <c r="K141" i="1" s="1"/>
  <c r="E141" i="1"/>
  <c r="G141" i="1" s="1"/>
  <c r="H141" i="1" s="1"/>
  <c r="D141" i="1"/>
  <c r="D140" i="1"/>
  <c r="E140" i="1" s="1"/>
  <c r="G140" i="1" s="1"/>
  <c r="D139" i="1"/>
  <c r="E139" i="1" s="1"/>
  <c r="G139" i="1" s="1"/>
  <c r="D138" i="1"/>
  <c r="E138" i="1" s="1"/>
  <c r="G138" i="1" s="1"/>
  <c r="E135" i="1"/>
  <c r="G135" i="1" s="1"/>
  <c r="H135" i="1" s="1"/>
  <c r="D135" i="1"/>
  <c r="D134" i="1"/>
  <c r="E134" i="1" s="1"/>
  <c r="G134" i="1" s="1"/>
  <c r="D133" i="1"/>
  <c r="E133" i="1" s="1"/>
  <c r="G133" i="1" s="1"/>
  <c r="D132" i="1"/>
  <c r="E132" i="1" s="1"/>
  <c r="G132" i="1" s="1"/>
  <c r="I131" i="1"/>
  <c r="K131" i="1" s="1"/>
  <c r="E131" i="1"/>
  <c r="G131" i="1" s="1"/>
  <c r="H131" i="1" s="1"/>
  <c r="D131" i="1"/>
  <c r="D130" i="1"/>
  <c r="E130" i="1" s="1"/>
  <c r="G130" i="1" s="1"/>
  <c r="D128" i="1"/>
  <c r="E128" i="1" s="1"/>
  <c r="G128" i="1" s="1"/>
  <c r="D127" i="1"/>
  <c r="E127" i="1" s="1"/>
  <c r="G127" i="1" s="1"/>
  <c r="E126" i="1"/>
  <c r="G126" i="1" s="1"/>
  <c r="D126" i="1"/>
  <c r="D125" i="1"/>
  <c r="E125" i="1" s="1"/>
  <c r="G125" i="1" s="1"/>
  <c r="D124" i="1"/>
  <c r="E124" i="1" s="1"/>
  <c r="G124" i="1" s="1"/>
  <c r="D123" i="1"/>
  <c r="E123" i="1" s="1"/>
  <c r="G123" i="1" s="1"/>
  <c r="I122" i="1"/>
  <c r="K122" i="1" s="1"/>
  <c r="E122" i="1"/>
  <c r="G122" i="1" s="1"/>
  <c r="H122" i="1" s="1"/>
  <c r="D122" i="1"/>
  <c r="D121" i="1"/>
  <c r="E121" i="1" s="1"/>
  <c r="G121" i="1" s="1"/>
  <c r="D119" i="1"/>
  <c r="E119" i="1" s="1"/>
  <c r="G119" i="1" s="1"/>
  <c r="D118" i="1"/>
  <c r="E118" i="1" s="1"/>
  <c r="G118" i="1" s="1"/>
  <c r="E117" i="1"/>
  <c r="G117" i="1" s="1"/>
  <c r="H117" i="1" s="1"/>
  <c r="D117" i="1"/>
  <c r="D116" i="1"/>
  <c r="E116" i="1" s="1"/>
  <c r="G116" i="1" s="1"/>
  <c r="D115" i="1"/>
  <c r="E115" i="1" s="1"/>
  <c r="G115" i="1" s="1"/>
  <c r="D114" i="1"/>
  <c r="E114" i="1" s="1"/>
  <c r="G114" i="1" s="1"/>
  <c r="I113" i="1"/>
  <c r="K113" i="1" s="1"/>
  <c r="E113" i="1"/>
  <c r="G113" i="1" s="1"/>
  <c r="H113" i="1" s="1"/>
  <c r="D113" i="1"/>
  <c r="D112" i="1"/>
  <c r="E112" i="1" s="1"/>
  <c r="G112" i="1" s="1"/>
  <c r="D111" i="1"/>
  <c r="E111" i="1" s="1"/>
  <c r="G111" i="1" s="1"/>
  <c r="D110" i="1"/>
  <c r="E110" i="1" s="1"/>
  <c r="G110" i="1" s="1"/>
  <c r="E109" i="1"/>
  <c r="G109" i="1" s="1"/>
  <c r="D109" i="1"/>
  <c r="D107" i="1"/>
  <c r="E107" i="1" s="1"/>
  <c r="G107" i="1" s="1"/>
  <c r="D106" i="1"/>
  <c r="E106" i="1" s="1"/>
  <c r="G106" i="1" s="1"/>
  <c r="D105" i="1"/>
  <c r="E105" i="1" s="1"/>
  <c r="G105" i="1" s="1"/>
  <c r="I104" i="1"/>
  <c r="K104" i="1" s="1"/>
  <c r="E104" i="1"/>
  <c r="G104" i="1" s="1"/>
  <c r="H104" i="1" s="1"/>
  <c r="D104" i="1"/>
  <c r="D103" i="1"/>
  <c r="E103" i="1" s="1"/>
  <c r="G103" i="1" s="1"/>
  <c r="E102" i="1"/>
  <c r="G102" i="1" s="1"/>
  <c r="D102" i="1"/>
  <c r="D101" i="1"/>
  <c r="E101" i="1" s="1"/>
  <c r="G101" i="1" s="1"/>
  <c r="I100" i="1"/>
  <c r="K100" i="1" s="1"/>
  <c r="E100" i="1"/>
  <c r="G100" i="1" s="1"/>
  <c r="H100" i="1" s="1"/>
  <c r="D100" i="1"/>
  <c r="D99" i="1"/>
  <c r="E99" i="1" s="1"/>
  <c r="G99" i="1" s="1"/>
  <c r="E98" i="1"/>
  <c r="G98" i="1" s="1"/>
  <c r="D98" i="1"/>
  <c r="D97" i="1"/>
  <c r="E97" i="1" s="1"/>
  <c r="G97" i="1" s="1"/>
  <c r="D96" i="1"/>
  <c r="E96" i="1" s="1"/>
  <c r="G96" i="1" s="1"/>
  <c r="I94" i="1"/>
  <c r="K94" i="1" s="1"/>
  <c r="D94" i="1"/>
  <c r="E94" i="1" s="1"/>
  <c r="G94" i="1" s="1"/>
  <c r="H94" i="1" s="1"/>
  <c r="I93" i="1"/>
  <c r="K93" i="1" s="1"/>
  <c r="E93" i="1"/>
  <c r="G93" i="1" s="1"/>
  <c r="H93" i="1" s="1"/>
  <c r="D93" i="1"/>
  <c r="D92" i="1"/>
  <c r="E92" i="1" s="1"/>
  <c r="G92" i="1" s="1"/>
  <c r="D91" i="1"/>
  <c r="E91" i="1" s="1"/>
  <c r="G91" i="1" s="1"/>
  <c r="H91" i="1" s="1"/>
  <c r="D90" i="1"/>
  <c r="E90" i="1" s="1"/>
  <c r="G90" i="1" s="1"/>
  <c r="H90" i="1" s="1"/>
  <c r="D89" i="1"/>
  <c r="E89" i="1" s="1"/>
  <c r="G89" i="1" s="1"/>
  <c r="D88" i="1"/>
  <c r="E88" i="1" s="1"/>
  <c r="G88" i="1" s="1"/>
  <c r="I87" i="1"/>
  <c r="K87" i="1" s="1"/>
  <c r="D87" i="1"/>
  <c r="E87" i="1" s="1"/>
  <c r="G87" i="1" s="1"/>
  <c r="H87" i="1" s="1"/>
  <c r="D85" i="1"/>
  <c r="E85" i="1" s="1"/>
  <c r="G85" i="1" s="1"/>
  <c r="H85" i="1" s="1"/>
  <c r="D84" i="1"/>
  <c r="E84" i="1" s="1"/>
  <c r="G84" i="1" s="1"/>
  <c r="D83" i="1"/>
  <c r="E83" i="1" s="1"/>
  <c r="G83" i="1" s="1"/>
  <c r="I80" i="1"/>
  <c r="K80" i="1" s="1"/>
  <c r="D80" i="1"/>
  <c r="E80" i="1" s="1"/>
  <c r="G80" i="1" s="1"/>
  <c r="H80" i="1" s="1"/>
  <c r="D79" i="1"/>
  <c r="E79" i="1" s="1"/>
  <c r="G79" i="1" s="1"/>
  <c r="H79" i="1" s="1"/>
  <c r="E78" i="1"/>
  <c r="G78" i="1" s="1"/>
  <c r="H78" i="1" s="1"/>
  <c r="D78" i="1"/>
  <c r="I77" i="1"/>
  <c r="K77" i="1" s="1"/>
  <c r="D77" i="1"/>
  <c r="E77" i="1" s="1"/>
  <c r="G77" i="1" s="1"/>
  <c r="H77" i="1" s="1"/>
  <c r="D76" i="1"/>
  <c r="E76" i="1" s="1"/>
  <c r="G76" i="1" s="1"/>
  <c r="H76" i="1" s="1"/>
  <c r="I73" i="1"/>
  <c r="K73" i="1" s="1"/>
  <c r="D73" i="1"/>
  <c r="E73" i="1" s="1"/>
  <c r="G73" i="1" s="1"/>
  <c r="H73" i="1" s="1"/>
  <c r="D72" i="1"/>
  <c r="E72" i="1" s="1"/>
  <c r="G72" i="1" s="1"/>
  <c r="D71" i="1"/>
  <c r="E71" i="1" s="1"/>
  <c r="G71" i="1" s="1"/>
  <c r="H71" i="1" s="1"/>
  <c r="E70" i="1"/>
  <c r="G70" i="1" s="1"/>
  <c r="H70" i="1" s="1"/>
  <c r="D70" i="1"/>
  <c r="N69" i="1"/>
  <c r="I69" i="1"/>
  <c r="K69" i="1" s="1"/>
  <c r="M69" i="1" s="1"/>
  <c r="D69" i="1"/>
  <c r="E69" i="1" s="1"/>
  <c r="G69" i="1" s="1"/>
  <c r="H69" i="1" s="1"/>
  <c r="D68" i="1"/>
  <c r="E68" i="1" s="1"/>
  <c r="G68" i="1" s="1"/>
  <c r="E65" i="1"/>
  <c r="G65" i="1" s="1"/>
  <c r="D65" i="1"/>
  <c r="I64" i="1"/>
  <c r="K64" i="1" s="1"/>
  <c r="E64" i="1"/>
  <c r="G64" i="1" s="1"/>
  <c r="H64" i="1" s="1"/>
  <c r="D64" i="1"/>
  <c r="D63" i="1"/>
  <c r="E63" i="1" s="1"/>
  <c r="G63" i="1" s="1"/>
  <c r="H63" i="1" s="1"/>
  <c r="D62" i="1"/>
  <c r="E62" i="1" s="1"/>
  <c r="G62" i="1" s="1"/>
  <c r="I61" i="1"/>
  <c r="K61" i="1" s="1"/>
  <c r="E61" i="1"/>
  <c r="G61" i="1" s="1"/>
  <c r="H61" i="1" s="1"/>
  <c r="D61" i="1"/>
  <c r="D60" i="1"/>
  <c r="E60" i="1" s="1"/>
  <c r="G60" i="1" s="1"/>
  <c r="H60" i="1" s="1"/>
  <c r="E57" i="1"/>
  <c r="G57" i="1" s="1"/>
  <c r="H57" i="1" s="1"/>
  <c r="D57" i="1"/>
  <c r="D56" i="1"/>
  <c r="E56" i="1" s="1"/>
  <c r="G56" i="1" s="1"/>
  <c r="I55" i="1"/>
  <c r="K55" i="1" s="1"/>
  <c r="E55" i="1"/>
  <c r="G55" i="1" s="1"/>
  <c r="H55" i="1" s="1"/>
  <c r="D55" i="1"/>
  <c r="E52" i="1"/>
  <c r="G52" i="1" s="1"/>
  <c r="D52" i="1"/>
  <c r="D51" i="1"/>
  <c r="E51" i="1" s="1"/>
  <c r="G51" i="1" s="1"/>
  <c r="H48" i="1"/>
  <c r="D48" i="1"/>
  <c r="E48" i="1" s="1"/>
  <c r="G48" i="1" s="1"/>
  <c r="E47" i="1"/>
  <c r="G47" i="1" s="1"/>
  <c r="D47" i="1"/>
  <c r="E44" i="1"/>
  <c r="G44" i="1" s="1"/>
  <c r="H44" i="1" s="1"/>
  <c r="D44" i="1"/>
  <c r="D43" i="1"/>
  <c r="E43" i="1" s="1"/>
  <c r="G43" i="1" s="1"/>
  <c r="E42" i="1"/>
  <c r="G42" i="1" s="1"/>
  <c r="D42" i="1"/>
  <c r="E41" i="1"/>
  <c r="G41" i="1" s="1"/>
  <c r="D41" i="1"/>
  <c r="D40" i="1"/>
  <c r="E40" i="1" s="1"/>
  <c r="G40" i="1" s="1"/>
  <c r="D39" i="1"/>
  <c r="E39" i="1" s="1"/>
  <c r="G39" i="1" s="1"/>
  <c r="E38" i="1"/>
  <c r="G38" i="1" s="1"/>
  <c r="D38" i="1"/>
  <c r="H37" i="1"/>
  <c r="E37" i="1"/>
  <c r="G37" i="1" s="1"/>
  <c r="I37" i="1" s="1"/>
  <c r="K37" i="1" s="1"/>
  <c r="D37" i="1"/>
  <c r="I36" i="1"/>
  <c r="K36" i="1" s="1"/>
  <c r="H36" i="1"/>
  <c r="E36" i="1"/>
  <c r="G36" i="1" s="1"/>
  <c r="D36" i="1"/>
  <c r="D35" i="1"/>
  <c r="E35" i="1" s="1"/>
  <c r="G35" i="1" s="1"/>
  <c r="D34" i="1"/>
  <c r="E34" i="1" s="1"/>
  <c r="G34" i="1" s="1"/>
  <c r="E33" i="1"/>
  <c r="G33" i="1" s="1"/>
  <c r="H33" i="1" s="1"/>
  <c r="D33" i="1"/>
  <c r="D32" i="1"/>
  <c r="E32" i="1" s="1"/>
  <c r="G32" i="1" s="1"/>
  <c r="D31" i="1"/>
  <c r="E31" i="1" s="1"/>
  <c r="G31" i="1" s="1"/>
  <c r="E30" i="1"/>
  <c r="G30" i="1" s="1"/>
  <c r="D30" i="1"/>
  <c r="H29" i="1"/>
  <c r="E29" i="1"/>
  <c r="G29" i="1" s="1"/>
  <c r="I29" i="1" s="1"/>
  <c r="K29" i="1" s="1"/>
  <c r="D29" i="1"/>
  <c r="I28" i="1"/>
  <c r="K28" i="1" s="1"/>
  <c r="H28" i="1"/>
  <c r="E28" i="1"/>
  <c r="G28" i="1" s="1"/>
  <c r="D28" i="1"/>
  <c r="D27" i="1"/>
  <c r="E27" i="1" s="1"/>
  <c r="G27" i="1" s="1"/>
  <c r="D26" i="1"/>
  <c r="E26" i="1" s="1"/>
  <c r="G26" i="1" s="1"/>
  <c r="E23" i="1"/>
  <c r="G23" i="1" s="1"/>
  <c r="D23" i="1"/>
  <c r="D22" i="1"/>
  <c r="E22" i="1" s="1"/>
  <c r="G22" i="1" s="1"/>
  <c r="D21" i="1"/>
  <c r="E21" i="1" s="1"/>
  <c r="G21" i="1" s="1"/>
  <c r="E20" i="1"/>
  <c r="G20" i="1" s="1"/>
  <c r="D20" i="1"/>
  <c r="H19" i="1"/>
  <c r="E19" i="1"/>
  <c r="G19" i="1" s="1"/>
  <c r="I19" i="1" s="1"/>
  <c r="K19" i="1" s="1"/>
  <c r="D19" i="1"/>
  <c r="I18" i="1"/>
  <c r="K18" i="1" s="1"/>
  <c r="H18" i="1"/>
  <c r="E18" i="1"/>
  <c r="G18" i="1" s="1"/>
  <c r="D18" i="1"/>
  <c r="D17" i="1"/>
  <c r="E17" i="1" s="1"/>
  <c r="G17" i="1" s="1"/>
  <c r="D16" i="1"/>
  <c r="E16" i="1" s="1"/>
  <c r="G16" i="1" s="1"/>
  <c r="E15" i="1"/>
  <c r="G15" i="1" s="1"/>
  <c r="H15" i="1" s="1"/>
  <c r="D15" i="1"/>
  <c r="D14" i="1"/>
  <c r="E14" i="1" s="1"/>
  <c r="G14" i="1" s="1"/>
  <c r="D13" i="1"/>
  <c r="E13" i="1" s="1"/>
  <c r="G13" i="1" s="1"/>
  <c r="E12" i="1"/>
  <c r="G12" i="1" s="1"/>
  <c r="D12" i="1"/>
  <c r="D11" i="1"/>
  <c r="E11" i="1" s="1"/>
  <c r="G11" i="1" s="1"/>
  <c r="D10" i="1"/>
  <c r="E10" i="1" s="1"/>
  <c r="G10" i="1" s="1"/>
  <c r="D9" i="1"/>
  <c r="E9" i="1" s="1"/>
  <c r="G9" i="1" s="1"/>
  <c r="M64" i="1" l="1"/>
  <c r="N64" i="1" s="1"/>
  <c r="M19" i="1"/>
  <c r="N19" i="1" s="1"/>
  <c r="P19" i="1" s="1"/>
  <c r="R19" i="1" s="1"/>
  <c r="S19" i="1" s="1"/>
  <c r="O19" i="1"/>
  <c r="I10" i="1"/>
  <c r="K10" i="1" s="1"/>
  <c r="H10" i="1"/>
  <c r="I16" i="1"/>
  <c r="K16" i="1" s="1"/>
  <c r="H16" i="1"/>
  <c r="H27" i="1"/>
  <c r="I27" i="1" s="1"/>
  <c r="K27" i="1" s="1"/>
  <c r="I52" i="1"/>
  <c r="K52" i="1" s="1"/>
  <c r="O87" i="1"/>
  <c r="I34" i="1"/>
  <c r="K34" i="1" s="1"/>
  <c r="H34" i="1"/>
  <c r="H89" i="1"/>
  <c r="I89" i="1" s="1"/>
  <c r="K89" i="1" s="1"/>
  <c r="M29" i="1"/>
  <c r="N29" i="1" s="1"/>
  <c r="P29" i="1" s="1"/>
  <c r="R29" i="1" s="1"/>
  <c r="S29" i="1" s="1"/>
  <c r="O29" i="1"/>
  <c r="I26" i="1"/>
  <c r="K26" i="1" s="1"/>
  <c r="H26" i="1"/>
  <c r="H11" i="1"/>
  <c r="I11" i="1"/>
  <c r="K11" i="1" s="1"/>
  <c r="H39" i="1"/>
  <c r="I39" i="1" s="1"/>
  <c r="K39" i="1" s="1"/>
  <c r="I31" i="1"/>
  <c r="K31" i="1" s="1"/>
  <c r="H31" i="1"/>
  <c r="I32" i="1"/>
  <c r="K32" i="1" s="1"/>
  <c r="H32" i="1"/>
  <c r="M36" i="1"/>
  <c r="O36" i="1"/>
  <c r="N36" i="1"/>
  <c r="H47" i="1"/>
  <c r="I47" i="1" s="1"/>
  <c r="K47" i="1" s="1"/>
  <c r="M73" i="1"/>
  <c r="N73" i="1" s="1"/>
  <c r="P73" i="1" s="1"/>
  <c r="R73" i="1" s="1"/>
  <c r="S73" i="1" s="1"/>
  <c r="O73" i="1"/>
  <c r="H9" i="1"/>
  <c r="I9" i="1"/>
  <c r="K9" i="1" s="1"/>
  <c r="H43" i="1"/>
  <c r="I43" i="1" s="1"/>
  <c r="K43" i="1" s="1"/>
  <c r="H72" i="1"/>
  <c r="I72" i="1"/>
  <c r="K72" i="1" s="1"/>
  <c r="M61" i="1"/>
  <c r="O61" i="1"/>
  <c r="N61" i="1"/>
  <c r="P61" i="1" s="1"/>
  <c r="R61" i="1" s="1"/>
  <c r="S61" i="1" s="1"/>
  <c r="I13" i="1"/>
  <c r="K13" i="1" s="1"/>
  <c r="H13" i="1"/>
  <c r="H22" i="1"/>
  <c r="I22" i="1"/>
  <c r="K22" i="1" s="1"/>
  <c r="M28" i="1"/>
  <c r="O28" i="1"/>
  <c r="N28" i="1"/>
  <c r="P28" i="1" s="1"/>
  <c r="R28" i="1" s="1"/>
  <c r="S28" i="1" s="1"/>
  <c r="H51" i="1"/>
  <c r="I51" i="1" s="1"/>
  <c r="K51" i="1" s="1"/>
  <c r="H35" i="1"/>
  <c r="I35" i="1" s="1"/>
  <c r="K35" i="1" s="1"/>
  <c r="H17" i="1"/>
  <c r="I17" i="1" s="1"/>
  <c r="K17" i="1" s="1"/>
  <c r="I40" i="1"/>
  <c r="K40" i="1" s="1"/>
  <c r="H40" i="1"/>
  <c r="I21" i="1"/>
  <c r="K21" i="1" s="1"/>
  <c r="H21" i="1"/>
  <c r="H14" i="1"/>
  <c r="I14" i="1"/>
  <c r="K14" i="1" s="1"/>
  <c r="M18" i="1"/>
  <c r="O18" i="1"/>
  <c r="N18" i="1"/>
  <c r="P18" i="1" s="1"/>
  <c r="R18" i="1" s="1"/>
  <c r="S18" i="1" s="1"/>
  <c r="M37" i="1"/>
  <c r="N37" i="1" s="1"/>
  <c r="P37" i="1" s="1"/>
  <c r="R37" i="1" s="1"/>
  <c r="S37" i="1" s="1"/>
  <c r="O37" i="1"/>
  <c r="H84" i="1"/>
  <c r="I84" i="1" s="1"/>
  <c r="K84" i="1" s="1"/>
  <c r="H12" i="1"/>
  <c r="I12" i="1" s="1"/>
  <c r="K12" i="1" s="1"/>
  <c r="H30" i="1"/>
  <c r="I30" i="1" s="1"/>
  <c r="K30" i="1" s="1"/>
  <c r="H38" i="1"/>
  <c r="I38" i="1" s="1"/>
  <c r="K38" i="1" s="1"/>
  <c r="H52" i="1"/>
  <c r="O69" i="1"/>
  <c r="P69" i="1" s="1"/>
  <c r="R69" i="1" s="1"/>
  <c r="S69" i="1" s="1"/>
  <c r="I71" i="1"/>
  <c r="K71" i="1" s="1"/>
  <c r="I90" i="1"/>
  <c r="K90" i="1" s="1"/>
  <c r="H126" i="1"/>
  <c r="I126" i="1"/>
  <c r="K126" i="1" s="1"/>
  <c r="I60" i="1"/>
  <c r="K60" i="1" s="1"/>
  <c r="N77" i="1"/>
  <c r="M77" i="1"/>
  <c r="O77" i="1" s="1"/>
  <c r="M87" i="1"/>
  <c r="N87" i="1" s="1"/>
  <c r="P87" i="1" s="1"/>
  <c r="R87" i="1" s="1"/>
  <c r="S87" i="1" s="1"/>
  <c r="H92" i="1"/>
  <c r="I92" i="1"/>
  <c r="K92" i="1" s="1"/>
  <c r="H96" i="1"/>
  <c r="I96" i="1" s="1"/>
  <c r="K96" i="1" s="1"/>
  <c r="H103" i="1"/>
  <c r="I103" i="1" s="1"/>
  <c r="K103" i="1" s="1"/>
  <c r="H109" i="1"/>
  <c r="I109" i="1"/>
  <c r="K109" i="1" s="1"/>
  <c r="H20" i="1"/>
  <c r="I20" i="1" s="1"/>
  <c r="K20" i="1" s="1"/>
  <c r="I48" i="1"/>
  <c r="K48" i="1" s="1"/>
  <c r="I63" i="1"/>
  <c r="K63" i="1" s="1"/>
  <c r="H68" i="1"/>
  <c r="I68" i="1" s="1"/>
  <c r="K68" i="1" s="1"/>
  <c r="M100" i="1"/>
  <c r="N100" i="1" s="1"/>
  <c r="H145" i="1"/>
  <c r="I145" i="1" s="1"/>
  <c r="K145" i="1" s="1"/>
  <c r="M55" i="1"/>
  <c r="N55" i="1" s="1"/>
  <c r="P55" i="1" s="1"/>
  <c r="R55" i="1" s="1"/>
  <c r="S55" i="1" s="1"/>
  <c r="O55" i="1"/>
  <c r="H88" i="1"/>
  <c r="I88" i="1"/>
  <c r="K88" i="1" s="1"/>
  <c r="H116" i="1"/>
  <c r="I116" i="1"/>
  <c r="K116" i="1" s="1"/>
  <c r="N80" i="1"/>
  <c r="P80" i="1" s="1"/>
  <c r="R80" i="1" s="1"/>
  <c r="S80" i="1" s="1"/>
  <c r="M80" i="1"/>
  <c r="N104" i="1"/>
  <c r="O104" i="1"/>
  <c r="M104" i="1"/>
  <c r="I57" i="1"/>
  <c r="K57" i="1" s="1"/>
  <c r="I76" i="1"/>
  <c r="K76" i="1" s="1"/>
  <c r="I78" i="1"/>
  <c r="K78" i="1" s="1"/>
  <c r="O80" i="1"/>
  <c r="I85" i="1"/>
  <c r="K85" i="1" s="1"/>
  <c r="N93" i="1"/>
  <c r="M93" i="1"/>
  <c r="O93" i="1" s="1"/>
  <c r="H112" i="1"/>
  <c r="I112" i="1"/>
  <c r="K112" i="1" s="1"/>
  <c r="M122" i="1"/>
  <c r="N122" i="1" s="1"/>
  <c r="H134" i="1"/>
  <c r="I134" i="1" s="1"/>
  <c r="K134" i="1" s="1"/>
  <c r="H101" i="1"/>
  <c r="I101" i="1" s="1"/>
  <c r="K101" i="1" s="1"/>
  <c r="H23" i="1"/>
  <c r="I23" i="1" s="1"/>
  <c r="K23" i="1" s="1"/>
  <c r="H41" i="1"/>
  <c r="I41" i="1" s="1"/>
  <c r="K41" i="1" s="1"/>
  <c r="I15" i="1"/>
  <c r="K15" i="1" s="1"/>
  <c r="I33" i="1"/>
  <c r="K33" i="1" s="1"/>
  <c r="H42" i="1"/>
  <c r="I42" i="1" s="1"/>
  <c r="K42" i="1" s="1"/>
  <c r="I44" i="1"/>
  <c r="K44" i="1" s="1"/>
  <c r="H56" i="1"/>
  <c r="I56" i="1" s="1"/>
  <c r="K56" i="1" s="1"/>
  <c r="H62" i="1"/>
  <c r="I62" i="1" s="1"/>
  <c r="K62" i="1" s="1"/>
  <c r="H65" i="1"/>
  <c r="I65" i="1"/>
  <c r="K65" i="1" s="1"/>
  <c r="I70" i="1"/>
  <c r="K70" i="1" s="1"/>
  <c r="I91" i="1"/>
  <c r="K91" i="1" s="1"/>
  <c r="H98" i="1"/>
  <c r="I98" i="1" s="1"/>
  <c r="K98" i="1" s="1"/>
  <c r="H106" i="1"/>
  <c r="I106" i="1" s="1"/>
  <c r="K106" i="1" s="1"/>
  <c r="O141" i="1"/>
  <c r="M141" i="1"/>
  <c r="N141" i="1" s="1"/>
  <c r="P141" i="1" s="1"/>
  <c r="R141" i="1" s="1"/>
  <c r="S141" i="1" s="1"/>
  <c r="H83" i="1"/>
  <c r="I83" i="1"/>
  <c r="K83" i="1" s="1"/>
  <c r="M94" i="1"/>
  <c r="N94" i="1" s="1"/>
  <c r="H118" i="1"/>
  <c r="I118" i="1"/>
  <c r="K118" i="1" s="1"/>
  <c r="H124" i="1"/>
  <c r="I124" i="1"/>
  <c r="K124" i="1" s="1"/>
  <c r="I79" i="1"/>
  <c r="K79" i="1" s="1"/>
  <c r="H99" i="1"/>
  <c r="I99" i="1"/>
  <c r="K99" i="1" s="1"/>
  <c r="H138" i="1"/>
  <c r="I138" i="1"/>
  <c r="K138" i="1" s="1"/>
  <c r="H143" i="1"/>
  <c r="I143" i="1" s="1"/>
  <c r="K143" i="1" s="1"/>
  <c r="H111" i="1"/>
  <c r="I111" i="1"/>
  <c r="K111" i="1" s="1"/>
  <c r="H123" i="1"/>
  <c r="I123" i="1"/>
  <c r="K123" i="1" s="1"/>
  <c r="H140" i="1"/>
  <c r="I140" i="1"/>
  <c r="K140" i="1" s="1"/>
  <c r="H147" i="1"/>
  <c r="I147" i="1" s="1"/>
  <c r="K147" i="1" s="1"/>
  <c r="H107" i="1"/>
  <c r="I107" i="1"/>
  <c r="K107" i="1" s="1"/>
  <c r="H115" i="1"/>
  <c r="I115" i="1"/>
  <c r="K115" i="1" s="1"/>
  <c r="H127" i="1"/>
  <c r="I127" i="1"/>
  <c r="K127" i="1" s="1"/>
  <c r="M131" i="1"/>
  <c r="N131" i="1" s="1"/>
  <c r="H144" i="1"/>
  <c r="I144" i="1" s="1"/>
  <c r="K144" i="1" s="1"/>
  <c r="H152" i="1"/>
  <c r="I152" i="1" s="1"/>
  <c r="K152" i="1" s="1"/>
  <c r="H119" i="1"/>
  <c r="I119" i="1"/>
  <c r="K119" i="1" s="1"/>
  <c r="H132" i="1"/>
  <c r="I132" i="1"/>
  <c r="K132" i="1" s="1"/>
  <c r="I135" i="1"/>
  <c r="K135" i="1" s="1"/>
  <c r="H148" i="1"/>
  <c r="I148" i="1"/>
  <c r="K148" i="1" s="1"/>
  <c r="H153" i="1"/>
  <c r="I153" i="1"/>
  <c r="K153" i="1" s="1"/>
  <c r="H105" i="1"/>
  <c r="I105" i="1" s="1"/>
  <c r="K105" i="1" s="1"/>
  <c r="H121" i="1"/>
  <c r="I121" i="1"/>
  <c r="K121" i="1" s="1"/>
  <c r="H128" i="1"/>
  <c r="I128" i="1"/>
  <c r="K128" i="1" s="1"/>
  <c r="H142" i="1"/>
  <c r="I142" i="1"/>
  <c r="K142" i="1" s="1"/>
  <c r="H97" i="1"/>
  <c r="I97" i="1" s="1"/>
  <c r="K97" i="1" s="1"/>
  <c r="H102" i="1"/>
  <c r="I102" i="1"/>
  <c r="K102" i="1" s="1"/>
  <c r="H110" i="1"/>
  <c r="I110" i="1"/>
  <c r="K110" i="1" s="1"/>
  <c r="M113" i="1"/>
  <c r="N113" i="1" s="1"/>
  <c r="H125" i="1"/>
  <c r="I125" i="1"/>
  <c r="K125" i="1" s="1"/>
  <c r="H133" i="1"/>
  <c r="I133" i="1" s="1"/>
  <c r="K133" i="1" s="1"/>
  <c r="H146" i="1"/>
  <c r="I146" i="1" s="1"/>
  <c r="K146" i="1" s="1"/>
  <c r="I149" i="1"/>
  <c r="K149" i="1" s="1"/>
  <c r="H154" i="1"/>
  <c r="I154" i="1" s="1"/>
  <c r="K154" i="1" s="1"/>
  <c r="H114" i="1"/>
  <c r="I114" i="1"/>
  <c r="K114" i="1" s="1"/>
  <c r="I117" i="1"/>
  <c r="K117" i="1" s="1"/>
  <c r="H130" i="1"/>
  <c r="I130" i="1" s="1"/>
  <c r="K130" i="1" s="1"/>
  <c r="H139" i="1"/>
  <c r="I139" i="1"/>
  <c r="K139" i="1" s="1"/>
  <c r="H150" i="1"/>
  <c r="I150" i="1"/>
  <c r="K150" i="1" s="1"/>
  <c r="H155" i="1"/>
  <c r="I155" i="1" s="1"/>
  <c r="K155" i="1" s="1"/>
  <c r="D370" i="1"/>
  <c r="E370" i="1" s="1"/>
  <c r="G370" i="1" s="1"/>
  <c r="D369" i="1"/>
  <c r="E369" i="1" s="1"/>
  <c r="G369" i="1" s="1"/>
  <c r="G368" i="1"/>
  <c r="D368" i="1"/>
  <c r="E368" i="1" s="1"/>
  <c r="G367" i="1"/>
  <c r="D367" i="1"/>
  <c r="E367" i="1" s="1"/>
  <c r="D366" i="1"/>
  <c r="E366" i="1" s="1"/>
  <c r="G366" i="1" s="1"/>
  <c r="D365" i="1"/>
  <c r="E365" i="1" s="1"/>
  <c r="G365" i="1" s="1"/>
  <c r="D363" i="1"/>
  <c r="E363" i="1" s="1"/>
  <c r="G363" i="1" s="1"/>
  <c r="G362" i="1"/>
  <c r="D362" i="1"/>
  <c r="E362" i="1" s="1"/>
  <c r="G361" i="1"/>
  <c r="D361" i="1"/>
  <c r="E361" i="1" s="1"/>
  <c r="G360" i="1"/>
  <c r="D360" i="1"/>
  <c r="E360" i="1" s="1"/>
  <c r="G359" i="1"/>
  <c r="D359" i="1"/>
  <c r="E359" i="1" s="1"/>
  <c r="D358" i="1"/>
  <c r="E358" i="1" s="1"/>
  <c r="G358" i="1" s="1"/>
  <c r="G356" i="1"/>
  <c r="D356" i="1"/>
  <c r="E356" i="1" s="1"/>
  <c r="D355" i="1"/>
  <c r="E355" i="1" s="1"/>
  <c r="G355" i="1" s="1"/>
  <c r="G353" i="1"/>
  <c r="D353" i="1"/>
  <c r="E353" i="1" s="1"/>
  <c r="D351" i="1"/>
  <c r="E351" i="1" s="1"/>
  <c r="G351" i="1" s="1"/>
  <c r="D350" i="1"/>
  <c r="E350" i="1" s="1"/>
  <c r="G350" i="1" s="1"/>
  <c r="D349" i="1"/>
  <c r="E349" i="1" s="1"/>
  <c r="G349" i="1" s="1"/>
  <c r="H348" i="1"/>
  <c r="D348" i="1"/>
  <c r="E348" i="1" s="1"/>
  <c r="G348" i="1" s="1"/>
  <c r="I348" i="1" s="1"/>
  <c r="K348" i="1" s="1"/>
  <c r="H347" i="1"/>
  <c r="G347" i="1"/>
  <c r="D347" i="1"/>
  <c r="E347" i="1" s="1"/>
  <c r="D346" i="1"/>
  <c r="E346" i="1" s="1"/>
  <c r="G346" i="1" s="1"/>
  <c r="H346" i="1" s="1"/>
  <c r="I346" i="1" s="1"/>
  <c r="K346" i="1" s="1"/>
  <c r="M344" i="1"/>
  <c r="I344" i="1"/>
  <c r="K344" i="1" s="1"/>
  <c r="D344" i="1"/>
  <c r="E344" i="1" s="1"/>
  <c r="G344" i="1" s="1"/>
  <c r="H344" i="1" s="1"/>
  <c r="G343" i="1"/>
  <c r="D343" i="1"/>
  <c r="E343" i="1" s="1"/>
  <c r="D342" i="1"/>
  <c r="E342" i="1" s="1"/>
  <c r="G342" i="1" s="1"/>
  <c r="G341" i="1"/>
  <c r="D341" i="1"/>
  <c r="E341" i="1" s="1"/>
  <c r="G340" i="1"/>
  <c r="D340" i="1"/>
  <c r="E340" i="1" s="1"/>
  <c r="G339" i="1"/>
  <c r="H339" i="1" s="1"/>
  <c r="I339" i="1" s="1"/>
  <c r="K339" i="1" s="1"/>
  <c r="D339" i="1"/>
  <c r="E339" i="1" s="1"/>
  <c r="G338" i="1"/>
  <c r="D338" i="1"/>
  <c r="E338" i="1" s="1"/>
  <c r="D337" i="1"/>
  <c r="E337" i="1" s="1"/>
  <c r="G337" i="1" s="1"/>
  <c r="D336" i="1"/>
  <c r="E336" i="1" s="1"/>
  <c r="G336" i="1" s="1"/>
  <c r="H336" i="1" s="1"/>
  <c r="G335" i="1"/>
  <c r="D335" i="1"/>
  <c r="E335" i="1" s="1"/>
  <c r="D334" i="1"/>
  <c r="E334" i="1" s="1"/>
  <c r="G334" i="1" s="1"/>
  <c r="D333" i="1"/>
  <c r="E333" i="1" s="1"/>
  <c r="G333" i="1" s="1"/>
  <c r="H332" i="1"/>
  <c r="D332" i="1"/>
  <c r="E332" i="1" s="1"/>
  <c r="G332" i="1" s="1"/>
  <c r="D331" i="1"/>
  <c r="E331" i="1" s="1"/>
  <c r="G331" i="1" s="1"/>
  <c r="G329" i="1"/>
  <c r="D329" i="1"/>
  <c r="E329" i="1" s="1"/>
  <c r="H328" i="1"/>
  <c r="I328" i="1" s="1"/>
  <c r="K328" i="1" s="1"/>
  <c r="D328" i="1"/>
  <c r="E328" i="1" s="1"/>
  <c r="G328" i="1" s="1"/>
  <c r="O326" i="1"/>
  <c r="N326" i="1"/>
  <c r="P326" i="1" s="1"/>
  <c r="R326" i="1" s="1"/>
  <c r="S326" i="1" s="1"/>
  <c r="I326" i="1"/>
  <c r="K326" i="1" s="1"/>
  <c r="M326" i="1" s="1"/>
  <c r="D326" i="1"/>
  <c r="E326" i="1" s="1"/>
  <c r="G326" i="1" s="1"/>
  <c r="H326" i="1" s="1"/>
  <c r="G325" i="1"/>
  <c r="D325" i="1"/>
  <c r="E325" i="1" s="1"/>
  <c r="D324" i="1"/>
  <c r="E324" i="1" s="1"/>
  <c r="G324" i="1" s="1"/>
  <c r="G323" i="1"/>
  <c r="D323" i="1"/>
  <c r="E323" i="1" s="1"/>
  <c r="D322" i="1"/>
  <c r="E322" i="1" s="1"/>
  <c r="G322" i="1" s="1"/>
  <c r="D321" i="1"/>
  <c r="E321" i="1" s="1"/>
  <c r="G321" i="1" s="1"/>
  <c r="I319" i="1"/>
  <c r="K319" i="1" s="1"/>
  <c r="H319" i="1"/>
  <c r="G319" i="1"/>
  <c r="D319" i="1"/>
  <c r="E319" i="1" s="1"/>
  <c r="I318" i="1"/>
  <c r="K318" i="1" s="1"/>
  <c r="H318" i="1"/>
  <c r="G318" i="1"/>
  <c r="D318" i="1"/>
  <c r="E318" i="1" s="1"/>
  <c r="D317" i="1"/>
  <c r="E317" i="1" s="1"/>
  <c r="G317" i="1" s="1"/>
  <c r="G316" i="1"/>
  <c r="D316" i="1"/>
  <c r="E316" i="1" s="1"/>
  <c r="D314" i="1"/>
  <c r="E314" i="1" s="1"/>
  <c r="G314" i="1" s="1"/>
  <c r="D313" i="1"/>
  <c r="E313" i="1" s="1"/>
  <c r="G313" i="1" s="1"/>
  <c r="D311" i="1"/>
  <c r="E311" i="1" s="1"/>
  <c r="G311" i="1" s="1"/>
  <c r="D310" i="1"/>
  <c r="E310" i="1" s="1"/>
  <c r="G310" i="1" s="1"/>
  <c r="M309" i="1"/>
  <c r="H309" i="1"/>
  <c r="I309" i="1" s="1"/>
  <c r="K309" i="1" s="1"/>
  <c r="G309" i="1"/>
  <c r="D309" i="1"/>
  <c r="E309" i="1" s="1"/>
  <c r="I308" i="1"/>
  <c r="K308" i="1" s="1"/>
  <c r="H308" i="1"/>
  <c r="G308" i="1"/>
  <c r="D308" i="1"/>
  <c r="E308" i="1" s="1"/>
  <c r="D306" i="1"/>
  <c r="E306" i="1" s="1"/>
  <c r="G306" i="1" s="1"/>
  <c r="G305" i="1"/>
  <c r="D305" i="1"/>
  <c r="E305" i="1" s="1"/>
  <c r="D304" i="1"/>
  <c r="E304" i="1" s="1"/>
  <c r="G304" i="1" s="1"/>
  <c r="E303" i="1"/>
  <c r="G303" i="1" s="1"/>
  <c r="D303" i="1"/>
  <c r="M302" i="1"/>
  <c r="H302" i="1"/>
  <c r="D302" i="1"/>
  <c r="E302" i="1" s="1"/>
  <c r="G302" i="1" s="1"/>
  <c r="I302" i="1" s="1"/>
  <c r="K302" i="1" s="1"/>
  <c r="D301" i="1"/>
  <c r="E301" i="1" s="1"/>
  <c r="G301" i="1" s="1"/>
  <c r="M300" i="1"/>
  <c r="I300" i="1"/>
  <c r="K300" i="1" s="1"/>
  <c r="H300" i="1"/>
  <c r="D300" i="1"/>
  <c r="E300" i="1" s="1"/>
  <c r="G300" i="1" s="1"/>
  <c r="E299" i="1"/>
  <c r="G299" i="1" s="1"/>
  <c r="D299" i="1"/>
  <c r="D298" i="1"/>
  <c r="E298" i="1" s="1"/>
  <c r="G298" i="1" s="1"/>
  <c r="G297" i="1"/>
  <c r="D297" i="1"/>
  <c r="E297" i="1" s="1"/>
  <c r="D296" i="1"/>
  <c r="E296" i="1" s="1"/>
  <c r="G296" i="1" s="1"/>
  <c r="G295" i="1"/>
  <c r="D295" i="1"/>
  <c r="E295" i="1" s="1"/>
  <c r="H294" i="1"/>
  <c r="I294" i="1" s="1"/>
  <c r="K294" i="1" s="1"/>
  <c r="D294" i="1"/>
  <c r="E294" i="1" s="1"/>
  <c r="G294" i="1" s="1"/>
  <c r="E293" i="1"/>
  <c r="G293" i="1" s="1"/>
  <c r="H293" i="1" s="1"/>
  <c r="D293" i="1"/>
  <c r="I292" i="1"/>
  <c r="K292" i="1" s="1"/>
  <c r="D292" i="1"/>
  <c r="E292" i="1" s="1"/>
  <c r="G292" i="1" s="1"/>
  <c r="H292" i="1" s="1"/>
  <c r="D287" i="1"/>
  <c r="E287" i="1" s="1"/>
  <c r="G287" i="1" s="1"/>
  <c r="D286" i="1"/>
  <c r="E286" i="1" s="1"/>
  <c r="G286" i="1" s="1"/>
  <c r="E283" i="1"/>
  <c r="G283" i="1" s="1"/>
  <c r="D283" i="1"/>
  <c r="I282" i="1"/>
  <c r="K282" i="1" s="1"/>
  <c r="D282" i="1"/>
  <c r="E282" i="1" s="1"/>
  <c r="G282" i="1" s="1"/>
  <c r="H282" i="1" s="1"/>
  <c r="G281" i="1"/>
  <c r="D281" i="1"/>
  <c r="E281" i="1" s="1"/>
  <c r="H280" i="1"/>
  <c r="D280" i="1"/>
  <c r="E280" i="1" s="1"/>
  <c r="G280" i="1" s="1"/>
  <c r="E278" i="1"/>
  <c r="G278" i="1" s="1"/>
  <c r="D278" i="1"/>
  <c r="E277" i="1"/>
  <c r="G277" i="1" s="1"/>
  <c r="D277" i="1"/>
  <c r="D276" i="1"/>
  <c r="E276" i="1" s="1"/>
  <c r="G276" i="1" s="1"/>
  <c r="I275" i="1"/>
  <c r="K275" i="1" s="1"/>
  <c r="E275" i="1"/>
  <c r="G275" i="1" s="1"/>
  <c r="H275" i="1" s="1"/>
  <c r="D275" i="1"/>
  <c r="E274" i="1"/>
  <c r="G274" i="1" s="1"/>
  <c r="H274" i="1" s="1"/>
  <c r="D274" i="1"/>
  <c r="I273" i="1"/>
  <c r="K273" i="1" s="1"/>
  <c r="E273" i="1"/>
  <c r="G273" i="1" s="1"/>
  <c r="H273" i="1" s="1"/>
  <c r="D273" i="1"/>
  <c r="H272" i="1"/>
  <c r="D272" i="1"/>
  <c r="E272" i="1" s="1"/>
  <c r="G272" i="1" s="1"/>
  <c r="I271" i="1"/>
  <c r="K271" i="1" s="1"/>
  <c r="E271" i="1"/>
  <c r="G271" i="1" s="1"/>
  <c r="H271" i="1" s="1"/>
  <c r="D271" i="1"/>
  <c r="D270" i="1"/>
  <c r="E270" i="1" s="1"/>
  <c r="G270" i="1" s="1"/>
  <c r="K268" i="1"/>
  <c r="I268" i="1"/>
  <c r="E268" i="1"/>
  <c r="G268" i="1" s="1"/>
  <c r="H268" i="1" s="1"/>
  <c r="D268" i="1"/>
  <c r="D267" i="1"/>
  <c r="E267" i="1" s="1"/>
  <c r="G267" i="1" s="1"/>
  <c r="I266" i="1"/>
  <c r="K266" i="1" s="1"/>
  <c r="E266" i="1"/>
  <c r="G266" i="1" s="1"/>
  <c r="H266" i="1" s="1"/>
  <c r="D266" i="1"/>
  <c r="D265" i="1"/>
  <c r="E265" i="1" s="1"/>
  <c r="G265" i="1" s="1"/>
  <c r="K264" i="1"/>
  <c r="I264" i="1"/>
  <c r="E264" i="1"/>
  <c r="G264" i="1" s="1"/>
  <c r="H264" i="1" s="1"/>
  <c r="D264" i="1"/>
  <c r="D263" i="1"/>
  <c r="E263" i="1" s="1"/>
  <c r="G263" i="1" s="1"/>
  <c r="K262" i="1"/>
  <c r="D261" i="1"/>
  <c r="E261" i="1" s="1"/>
  <c r="G261" i="1" s="1"/>
  <c r="G260" i="1"/>
  <c r="H260" i="1" s="1"/>
  <c r="E260" i="1"/>
  <c r="D260" i="1"/>
  <c r="G259" i="1"/>
  <c r="D259" i="1"/>
  <c r="E259" i="1" s="1"/>
  <c r="E258" i="1"/>
  <c r="G258" i="1" s="1"/>
  <c r="D258" i="1"/>
  <c r="D257" i="1"/>
  <c r="E257" i="1" s="1"/>
  <c r="G257" i="1" s="1"/>
  <c r="E256" i="1"/>
  <c r="G256" i="1" s="1"/>
  <c r="D256" i="1"/>
  <c r="D255" i="1"/>
  <c r="E255" i="1" s="1"/>
  <c r="G255" i="1" s="1"/>
  <c r="E254" i="1"/>
  <c r="G254" i="1" s="1"/>
  <c r="H254" i="1" s="1"/>
  <c r="D254" i="1"/>
  <c r="G253" i="1"/>
  <c r="D253" i="1"/>
  <c r="E253" i="1" s="1"/>
  <c r="E252" i="1"/>
  <c r="G252" i="1" s="1"/>
  <c r="D252" i="1"/>
  <c r="D250" i="1"/>
  <c r="E250" i="1" s="1"/>
  <c r="G250" i="1" s="1"/>
  <c r="E248" i="1"/>
  <c r="G248" i="1" s="1"/>
  <c r="D248" i="1"/>
  <c r="G247" i="1"/>
  <c r="D247" i="1"/>
  <c r="E247" i="1" s="1"/>
  <c r="E246" i="1"/>
  <c r="G246" i="1" s="1"/>
  <c r="D246" i="1"/>
  <c r="M245" i="1"/>
  <c r="N245" i="1" s="1"/>
  <c r="I245" i="1"/>
  <c r="K245" i="1" s="1"/>
  <c r="G245" i="1"/>
  <c r="H245" i="1" s="1"/>
  <c r="D245" i="1"/>
  <c r="E245" i="1" s="1"/>
  <c r="E244" i="1"/>
  <c r="G244" i="1" s="1"/>
  <c r="D244" i="1"/>
  <c r="G243" i="1"/>
  <c r="D243" i="1"/>
  <c r="E243" i="1" s="1"/>
  <c r="E241" i="1"/>
  <c r="G241" i="1" s="1"/>
  <c r="H241" i="1" s="1"/>
  <c r="D241" i="1"/>
  <c r="D240" i="1"/>
  <c r="E240" i="1" s="1"/>
  <c r="G240" i="1" s="1"/>
  <c r="H239" i="1"/>
  <c r="G239" i="1"/>
  <c r="D239" i="1"/>
  <c r="E239" i="1" s="1"/>
  <c r="D238" i="1"/>
  <c r="E238" i="1" s="1"/>
  <c r="G238" i="1" s="1"/>
  <c r="H238" i="1" s="1"/>
  <c r="S236" i="1"/>
  <c r="R236" i="1"/>
  <c r="S235" i="1"/>
  <c r="R235" i="1"/>
  <c r="R234" i="1"/>
  <c r="S234" i="1" s="1"/>
  <c r="R233" i="1"/>
  <c r="S233" i="1" s="1"/>
  <c r="R232" i="1"/>
  <c r="S232" i="1" s="1"/>
  <c r="S231" i="1"/>
  <c r="R231" i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E223" i="1"/>
  <c r="G223" i="1" s="1"/>
  <c r="D223" i="1"/>
  <c r="G222" i="1"/>
  <c r="H222" i="1" s="1"/>
  <c r="D222" i="1"/>
  <c r="E222" i="1" s="1"/>
  <c r="G220" i="1"/>
  <c r="E220" i="1"/>
  <c r="D220" i="1"/>
  <c r="D219" i="1"/>
  <c r="E219" i="1" s="1"/>
  <c r="G219" i="1" s="1"/>
  <c r="E218" i="1"/>
  <c r="G218" i="1" s="1"/>
  <c r="D218" i="1"/>
  <c r="H217" i="1"/>
  <c r="G217" i="1"/>
  <c r="D217" i="1"/>
  <c r="E217" i="1" s="1"/>
  <c r="G216" i="1"/>
  <c r="E216" i="1"/>
  <c r="D216" i="1"/>
  <c r="D214" i="1"/>
  <c r="E214" i="1" s="1"/>
  <c r="G214" i="1" s="1"/>
  <c r="G213" i="1"/>
  <c r="H213" i="1" s="1"/>
  <c r="E213" i="1"/>
  <c r="D213" i="1"/>
  <c r="D212" i="1"/>
  <c r="E212" i="1" s="1"/>
  <c r="G212" i="1" s="1"/>
  <c r="E211" i="1"/>
  <c r="G211" i="1" s="1"/>
  <c r="D211" i="1"/>
  <c r="D210" i="1"/>
  <c r="E210" i="1" s="1"/>
  <c r="G210" i="1" s="1"/>
  <c r="M209" i="1"/>
  <c r="N209" i="1" s="1"/>
  <c r="P209" i="1" s="1"/>
  <c r="R209" i="1" s="1"/>
  <c r="S209" i="1" s="1"/>
  <c r="I209" i="1"/>
  <c r="K209" i="1" s="1"/>
  <c r="O209" i="1" s="1"/>
  <c r="D209" i="1"/>
  <c r="E209" i="1" s="1"/>
  <c r="G209" i="1" s="1"/>
  <c r="H209" i="1" s="1"/>
  <c r="D208" i="1"/>
  <c r="E208" i="1" s="1"/>
  <c r="G208" i="1" s="1"/>
  <c r="E207" i="1"/>
  <c r="G207" i="1" s="1"/>
  <c r="D207" i="1"/>
  <c r="D206" i="1"/>
  <c r="E206" i="1" s="1"/>
  <c r="G206" i="1" s="1"/>
  <c r="G204" i="1"/>
  <c r="H204" i="1" s="1"/>
  <c r="E204" i="1"/>
  <c r="D204" i="1"/>
  <c r="D203" i="1"/>
  <c r="E203" i="1" s="1"/>
  <c r="G203" i="1" s="1"/>
  <c r="E202" i="1"/>
  <c r="G202" i="1" s="1"/>
  <c r="D202" i="1"/>
  <c r="D201" i="1"/>
  <c r="E201" i="1" s="1"/>
  <c r="G201" i="1" s="1"/>
  <c r="M200" i="1"/>
  <c r="N200" i="1" s="1"/>
  <c r="I200" i="1"/>
  <c r="K200" i="1" s="1"/>
  <c r="O200" i="1" s="1"/>
  <c r="D200" i="1"/>
  <c r="E200" i="1" s="1"/>
  <c r="G200" i="1" s="1"/>
  <c r="H200" i="1" s="1"/>
  <c r="D198" i="1"/>
  <c r="E198" i="1" s="1"/>
  <c r="G198" i="1" s="1"/>
  <c r="E197" i="1"/>
  <c r="G197" i="1" s="1"/>
  <c r="D197" i="1"/>
  <c r="D196" i="1"/>
  <c r="E196" i="1" s="1"/>
  <c r="G196" i="1" s="1"/>
  <c r="D195" i="1"/>
  <c r="E195" i="1" s="1"/>
  <c r="G195" i="1" s="1"/>
  <c r="H194" i="1"/>
  <c r="I194" i="1" s="1"/>
  <c r="K194" i="1" s="1"/>
  <c r="D194" i="1"/>
  <c r="E194" i="1" s="1"/>
  <c r="G194" i="1" s="1"/>
  <c r="D193" i="1"/>
  <c r="E193" i="1" s="1"/>
  <c r="G193" i="1" s="1"/>
  <c r="D191" i="1"/>
  <c r="E191" i="1" s="1"/>
  <c r="G191" i="1" s="1"/>
  <c r="I190" i="1"/>
  <c r="K190" i="1" s="1"/>
  <c r="D190" i="1"/>
  <c r="E190" i="1" s="1"/>
  <c r="G190" i="1" s="1"/>
  <c r="H190" i="1" s="1"/>
  <c r="D189" i="1"/>
  <c r="E189" i="1" s="1"/>
  <c r="G189" i="1" s="1"/>
  <c r="D188" i="1"/>
  <c r="E188" i="1" s="1"/>
  <c r="G188" i="1" s="1"/>
  <c r="H188" i="1" s="1"/>
  <c r="E187" i="1"/>
  <c r="G187" i="1" s="1"/>
  <c r="D187" i="1"/>
  <c r="D186" i="1"/>
  <c r="E186" i="1" s="1"/>
  <c r="G186" i="1" s="1"/>
  <c r="H186" i="1" s="1"/>
  <c r="D185" i="1"/>
  <c r="E185" i="1" s="1"/>
  <c r="G185" i="1" s="1"/>
  <c r="D184" i="1"/>
  <c r="E184" i="1" s="1"/>
  <c r="G184" i="1" s="1"/>
  <c r="H184" i="1" s="1"/>
  <c r="D183" i="1"/>
  <c r="E183" i="1" s="1"/>
  <c r="G183" i="1" s="1"/>
  <c r="D182" i="1"/>
  <c r="E182" i="1" s="1"/>
  <c r="G182" i="1" s="1"/>
  <c r="H182" i="1" s="1"/>
  <c r="I182" i="1" s="1"/>
  <c r="K182" i="1" s="1"/>
  <c r="D181" i="1"/>
  <c r="E181" i="1" s="1"/>
  <c r="G181" i="1" s="1"/>
  <c r="I180" i="1"/>
  <c r="K180" i="1" s="1"/>
  <c r="D180" i="1"/>
  <c r="E180" i="1" s="1"/>
  <c r="G180" i="1" s="1"/>
  <c r="H180" i="1" s="1"/>
  <c r="G179" i="1"/>
  <c r="H179" i="1" s="1"/>
  <c r="E179" i="1"/>
  <c r="D179" i="1"/>
  <c r="D178" i="1"/>
  <c r="E178" i="1" s="1"/>
  <c r="G178" i="1" s="1"/>
  <c r="H178" i="1" s="1"/>
  <c r="O176" i="1"/>
  <c r="M176" i="1"/>
  <c r="N176" i="1" s="1"/>
  <c r="P176" i="1" s="1"/>
  <c r="R176" i="1" s="1"/>
  <c r="S176" i="1" s="1"/>
  <c r="O175" i="1"/>
  <c r="P175" i="1" s="1"/>
  <c r="R175" i="1" s="1"/>
  <c r="S175" i="1" s="1"/>
  <c r="N175" i="1"/>
  <c r="M175" i="1"/>
  <c r="M174" i="1"/>
  <c r="N174" i="1" s="1"/>
  <c r="M173" i="1"/>
  <c r="E172" i="1"/>
  <c r="G172" i="1" s="1"/>
  <c r="D172" i="1"/>
  <c r="D171" i="1"/>
  <c r="E171" i="1" s="1"/>
  <c r="G171" i="1" s="1"/>
  <c r="H171" i="1" s="1"/>
  <c r="D170" i="1"/>
  <c r="E170" i="1" s="1"/>
  <c r="G170" i="1" s="1"/>
  <c r="I169" i="1"/>
  <c r="K169" i="1" s="1"/>
  <c r="D169" i="1"/>
  <c r="E169" i="1" s="1"/>
  <c r="G169" i="1" s="1"/>
  <c r="H169" i="1" s="1"/>
  <c r="D168" i="1"/>
  <c r="E168" i="1" s="1"/>
  <c r="G168" i="1" s="1"/>
  <c r="D167" i="1"/>
  <c r="E167" i="1" s="1"/>
  <c r="G167" i="1" s="1"/>
  <c r="G166" i="1"/>
  <c r="H166" i="1" s="1"/>
  <c r="E166" i="1"/>
  <c r="D166" i="1"/>
  <c r="I165" i="1"/>
  <c r="K165" i="1" s="1"/>
  <c r="E165" i="1"/>
  <c r="G165" i="1" s="1"/>
  <c r="H165" i="1" s="1"/>
  <c r="D165" i="1"/>
  <c r="M164" i="1"/>
  <c r="N164" i="1" s="1"/>
  <c r="E163" i="1"/>
  <c r="G163" i="1" s="1"/>
  <c r="D163" i="1"/>
  <c r="D162" i="1"/>
  <c r="E162" i="1" s="1"/>
  <c r="G162" i="1" s="1"/>
  <c r="E161" i="1"/>
  <c r="G161" i="1" s="1"/>
  <c r="D161" i="1"/>
  <c r="D160" i="1"/>
  <c r="E160" i="1" s="1"/>
  <c r="G160" i="1" s="1"/>
  <c r="D159" i="1"/>
  <c r="E159" i="1" s="1"/>
  <c r="G159" i="1" s="1"/>
  <c r="D157" i="1"/>
  <c r="E157" i="1" s="1"/>
  <c r="G157" i="1" s="1"/>
  <c r="M38" i="1" l="1"/>
  <c r="O38" i="1" s="1"/>
  <c r="M35" i="1"/>
  <c r="N35" i="1" s="1"/>
  <c r="P35" i="1" s="1"/>
  <c r="R35" i="1" s="1"/>
  <c r="S35" i="1" s="1"/>
  <c r="O35" i="1"/>
  <c r="M20" i="1"/>
  <c r="O20" i="1" s="1"/>
  <c r="N20" i="1"/>
  <c r="M17" i="1"/>
  <c r="O17" i="1"/>
  <c r="N17" i="1"/>
  <c r="P17" i="1" s="1"/>
  <c r="R17" i="1" s="1"/>
  <c r="S17" i="1" s="1"/>
  <c r="M27" i="1"/>
  <c r="N27" i="1" s="1"/>
  <c r="O155" i="1"/>
  <c r="M155" i="1"/>
  <c r="N155" i="1" s="1"/>
  <c r="P155" i="1" s="1"/>
  <c r="R155" i="1" s="1"/>
  <c r="S155" i="1" s="1"/>
  <c r="M41" i="1"/>
  <c r="O41" i="1" s="1"/>
  <c r="N41" i="1"/>
  <c r="M30" i="1"/>
  <c r="N30" i="1" s="1"/>
  <c r="P30" i="1" s="1"/>
  <c r="R30" i="1" s="1"/>
  <c r="S30" i="1" s="1"/>
  <c r="O30" i="1"/>
  <c r="M51" i="1"/>
  <c r="O51" i="1"/>
  <c r="N51" i="1"/>
  <c r="P51" i="1" s="1"/>
  <c r="R51" i="1" s="1"/>
  <c r="S51" i="1" s="1"/>
  <c r="N147" i="1"/>
  <c r="M147" i="1"/>
  <c r="O147" i="1" s="1"/>
  <c r="M23" i="1"/>
  <c r="N23" i="1"/>
  <c r="P23" i="1" s="1"/>
  <c r="R23" i="1" s="1"/>
  <c r="S23" i="1" s="1"/>
  <c r="O23" i="1"/>
  <c r="M12" i="1"/>
  <c r="O12" i="1"/>
  <c r="N12" i="1"/>
  <c r="P12" i="1" s="1"/>
  <c r="R12" i="1" s="1"/>
  <c r="S12" i="1" s="1"/>
  <c r="M89" i="1"/>
  <c r="O89" i="1" s="1"/>
  <c r="N62" i="1"/>
  <c r="P62" i="1" s="1"/>
  <c r="R62" i="1" s="1"/>
  <c r="S62" i="1" s="1"/>
  <c r="M62" i="1"/>
  <c r="O62" i="1"/>
  <c r="P100" i="1"/>
  <c r="R100" i="1" s="1"/>
  <c r="S100" i="1" s="1"/>
  <c r="N96" i="1"/>
  <c r="M96" i="1"/>
  <c r="O96" i="1" s="1"/>
  <c r="M84" i="1"/>
  <c r="N84" i="1" s="1"/>
  <c r="M47" i="1"/>
  <c r="N47" i="1"/>
  <c r="O47" i="1"/>
  <c r="M39" i="1"/>
  <c r="N39" i="1" s="1"/>
  <c r="P39" i="1" s="1"/>
  <c r="R39" i="1" s="1"/>
  <c r="S39" i="1" s="1"/>
  <c r="O39" i="1"/>
  <c r="N154" i="1"/>
  <c r="M154" i="1"/>
  <c r="O154" i="1" s="1"/>
  <c r="M146" i="1"/>
  <c r="N146" i="1" s="1"/>
  <c r="N105" i="1"/>
  <c r="M105" i="1"/>
  <c r="O105" i="1"/>
  <c r="M56" i="1"/>
  <c r="N56" i="1"/>
  <c r="O56" i="1"/>
  <c r="N134" i="1"/>
  <c r="P134" i="1" s="1"/>
  <c r="R134" i="1" s="1"/>
  <c r="S134" i="1" s="1"/>
  <c r="M134" i="1"/>
  <c r="O134" i="1"/>
  <c r="M68" i="1"/>
  <c r="N68" i="1" s="1"/>
  <c r="M145" i="1"/>
  <c r="O145" i="1" s="1"/>
  <c r="N133" i="1"/>
  <c r="O133" i="1"/>
  <c r="M133" i="1"/>
  <c r="N97" i="1"/>
  <c r="P97" i="1" s="1"/>
  <c r="R97" i="1" s="1"/>
  <c r="S97" i="1" s="1"/>
  <c r="M97" i="1"/>
  <c r="O97" i="1"/>
  <c r="N106" i="1"/>
  <c r="O106" i="1"/>
  <c r="M106" i="1"/>
  <c r="M144" i="1"/>
  <c r="N144" i="1" s="1"/>
  <c r="M103" i="1"/>
  <c r="N103" i="1" s="1"/>
  <c r="P103" i="1" s="1"/>
  <c r="R103" i="1" s="1"/>
  <c r="S103" i="1" s="1"/>
  <c r="O103" i="1"/>
  <c r="M101" i="1"/>
  <c r="O101" i="1" s="1"/>
  <c r="N130" i="1"/>
  <c r="P130" i="1" s="1"/>
  <c r="R130" i="1" s="1"/>
  <c r="S130" i="1" s="1"/>
  <c r="M130" i="1"/>
  <c r="O130" i="1"/>
  <c r="N152" i="1"/>
  <c r="O152" i="1"/>
  <c r="M152" i="1"/>
  <c r="M143" i="1"/>
  <c r="N143" i="1" s="1"/>
  <c r="M98" i="1"/>
  <c r="N98" i="1" s="1"/>
  <c r="O42" i="1"/>
  <c r="M42" i="1"/>
  <c r="N42" i="1"/>
  <c r="M43" i="1"/>
  <c r="N43" i="1"/>
  <c r="P43" i="1" s="1"/>
  <c r="R43" i="1" s="1"/>
  <c r="S43" i="1" s="1"/>
  <c r="O43" i="1"/>
  <c r="M107" i="1"/>
  <c r="N107" i="1" s="1"/>
  <c r="M126" i="1"/>
  <c r="N126" i="1" s="1"/>
  <c r="M9" i="1"/>
  <c r="O9" i="1" s="1"/>
  <c r="N125" i="1"/>
  <c r="P125" i="1" s="1"/>
  <c r="R125" i="1" s="1"/>
  <c r="S125" i="1" s="1"/>
  <c r="M125" i="1"/>
  <c r="O125" i="1"/>
  <c r="M85" i="1"/>
  <c r="N85" i="1" s="1"/>
  <c r="M52" i="1"/>
  <c r="N52" i="1" s="1"/>
  <c r="P52" i="1" s="1"/>
  <c r="R52" i="1" s="1"/>
  <c r="S52" i="1" s="1"/>
  <c r="O52" i="1"/>
  <c r="O131" i="1"/>
  <c r="P131" i="1" s="1"/>
  <c r="R131" i="1" s="1"/>
  <c r="S131" i="1" s="1"/>
  <c r="N70" i="1"/>
  <c r="M70" i="1"/>
  <c r="O70" i="1"/>
  <c r="M15" i="1"/>
  <c r="N15" i="1"/>
  <c r="O15" i="1"/>
  <c r="O122" i="1"/>
  <c r="P122" i="1" s="1"/>
  <c r="R122" i="1" s="1"/>
  <c r="S122" i="1" s="1"/>
  <c r="M90" i="1"/>
  <c r="O90" i="1" s="1"/>
  <c r="P36" i="1"/>
  <c r="R36" i="1" s="1"/>
  <c r="S36" i="1" s="1"/>
  <c r="M121" i="1"/>
  <c r="N121" i="1" s="1"/>
  <c r="P121" i="1" s="1"/>
  <c r="R121" i="1" s="1"/>
  <c r="S121" i="1" s="1"/>
  <c r="O121" i="1"/>
  <c r="M63" i="1"/>
  <c r="N63" i="1" s="1"/>
  <c r="M150" i="1"/>
  <c r="N150" i="1" s="1"/>
  <c r="M124" i="1"/>
  <c r="N124" i="1" s="1"/>
  <c r="N139" i="1"/>
  <c r="O139" i="1"/>
  <c r="M139" i="1"/>
  <c r="N119" i="1"/>
  <c r="M119" i="1"/>
  <c r="O119" i="1" s="1"/>
  <c r="M118" i="1"/>
  <c r="N118" i="1" s="1"/>
  <c r="M65" i="1"/>
  <c r="N65" i="1" s="1"/>
  <c r="P65" i="1" s="1"/>
  <c r="R65" i="1" s="1"/>
  <c r="S65" i="1" s="1"/>
  <c r="O65" i="1"/>
  <c r="M78" i="1"/>
  <c r="N78" i="1" s="1"/>
  <c r="P78" i="1" s="1"/>
  <c r="R78" i="1" s="1"/>
  <c r="S78" i="1" s="1"/>
  <c r="O78" i="1"/>
  <c r="N109" i="1"/>
  <c r="M109" i="1"/>
  <c r="O109" i="1" s="1"/>
  <c r="M71" i="1"/>
  <c r="N71" i="1" s="1"/>
  <c r="M14" i="1"/>
  <c r="O14" i="1"/>
  <c r="N14" i="1"/>
  <c r="P14" i="1" s="1"/>
  <c r="R14" i="1" s="1"/>
  <c r="S14" i="1" s="1"/>
  <c r="M22" i="1"/>
  <c r="N22" i="1" s="1"/>
  <c r="P22" i="1" s="1"/>
  <c r="R22" i="1" s="1"/>
  <c r="S22" i="1" s="1"/>
  <c r="O22" i="1"/>
  <c r="O11" i="1"/>
  <c r="M11" i="1"/>
  <c r="N11" i="1" s="1"/>
  <c r="P11" i="1" s="1"/>
  <c r="R11" i="1" s="1"/>
  <c r="S11" i="1" s="1"/>
  <c r="N135" i="1"/>
  <c r="O135" i="1"/>
  <c r="M135" i="1"/>
  <c r="P93" i="1"/>
  <c r="R93" i="1" s="1"/>
  <c r="S93" i="1" s="1"/>
  <c r="M92" i="1"/>
  <c r="O92" i="1"/>
  <c r="N92" i="1"/>
  <c r="M149" i="1"/>
  <c r="O149" i="1" s="1"/>
  <c r="O113" i="1"/>
  <c r="P113" i="1" s="1"/>
  <c r="R113" i="1" s="1"/>
  <c r="S113" i="1" s="1"/>
  <c r="N142" i="1"/>
  <c r="M142" i="1"/>
  <c r="O142" i="1"/>
  <c r="M153" i="1"/>
  <c r="N153" i="1" s="1"/>
  <c r="P153" i="1" s="1"/>
  <c r="R153" i="1" s="1"/>
  <c r="S153" i="1" s="1"/>
  <c r="O153" i="1"/>
  <c r="N127" i="1"/>
  <c r="P127" i="1" s="1"/>
  <c r="R127" i="1" s="1"/>
  <c r="S127" i="1" s="1"/>
  <c r="M127" i="1"/>
  <c r="O127" i="1"/>
  <c r="M140" i="1"/>
  <c r="N140" i="1" s="1"/>
  <c r="M138" i="1"/>
  <c r="N138" i="1" s="1"/>
  <c r="P138" i="1" s="1"/>
  <c r="R138" i="1" s="1"/>
  <c r="S138" i="1" s="1"/>
  <c r="O138" i="1"/>
  <c r="M112" i="1"/>
  <c r="O112" i="1" s="1"/>
  <c r="N76" i="1"/>
  <c r="P76" i="1" s="1"/>
  <c r="R76" i="1" s="1"/>
  <c r="S76" i="1" s="1"/>
  <c r="M76" i="1"/>
  <c r="O76" i="1"/>
  <c r="M116" i="1"/>
  <c r="N116" i="1" s="1"/>
  <c r="N72" i="1"/>
  <c r="M72" i="1"/>
  <c r="O72" i="1"/>
  <c r="M79" i="1"/>
  <c r="N79" i="1" s="1"/>
  <c r="P79" i="1" s="1"/>
  <c r="R79" i="1" s="1"/>
  <c r="S79" i="1" s="1"/>
  <c r="O79" i="1"/>
  <c r="N10" i="1"/>
  <c r="P10" i="1" s="1"/>
  <c r="R10" i="1" s="1"/>
  <c r="S10" i="1" s="1"/>
  <c r="M10" i="1"/>
  <c r="O10" i="1"/>
  <c r="M33" i="1"/>
  <c r="N33" i="1"/>
  <c r="P33" i="1" s="1"/>
  <c r="R33" i="1" s="1"/>
  <c r="S33" i="1" s="1"/>
  <c r="O33" i="1"/>
  <c r="O94" i="1"/>
  <c r="P94" i="1" s="1"/>
  <c r="R94" i="1" s="1"/>
  <c r="S94" i="1" s="1"/>
  <c r="M57" i="1"/>
  <c r="N57" i="1" s="1"/>
  <c r="P57" i="1" s="1"/>
  <c r="R57" i="1" s="1"/>
  <c r="S57" i="1" s="1"/>
  <c r="O57" i="1"/>
  <c r="O100" i="1"/>
  <c r="O64" i="1"/>
  <c r="P64" i="1" s="1"/>
  <c r="R64" i="1" s="1"/>
  <c r="S64" i="1" s="1"/>
  <c r="N102" i="1"/>
  <c r="M102" i="1"/>
  <c r="O102" i="1" s="1"/>
  <c r="N111" i="1"/>
  <c r="O111" i="1"/>
  <c r="M111" i="1"/>
  <c r="M40" i="1"/>
  <c r="O40" i="1" s="1"/>
  <c r="N40" i="1"/>
  <c r="M91" i="1"/>
  <c r="N91" i="1" s="1"/>
  <c r="P91" i="1" s="1"/>
  <c r="R91" i="1" s="1"/>
  <c r="S91" i="1" s="1"/>
  <c r="O91" i="1"/>
  <c r="P104" i="1"/>
  <c r="R104" i="1" s="1"/>
  <c r="S104" i="1" s="1"/>
  <c r="M110" i="1"/>
  <c r="O110" i="1" s="1"/>
  <c r="N128" i="1"/>
  <c r="M128" i="1"/>
  <c r="O128" i="1" s="1"/>
  <c r="M148" i="1"/>
  <c r="N148" i="1" s="1"/>
  <c r="M115" i="1"/>
  <c r="N115" i="1" s="1"/>
  <c r="M123" i="1"/>
  <c r="N123" i="1" s="1"/>
  <c r="P123" i="1" s="1"/>
  <c r="R123" i="1" s="1"/>
  <c r="S123" i="1" s="1"/>
  <c r="O123" i="1"/>
  <c r="N99" i="1"/>
  <c r="P99" i="1" s="1"/>
  <c r="R99" i="1" s="1"/>
  <c r="S99" i="1" s="1"/>
  <c r="M99" i="1"/>
  <c r="O99" i="1"/>
  <c r="M88" i="1"/>
  <c r="N88" i="1" s="1"/>
  <c r="P77" i="1"/>
  <c r="R77" i="1" s="1"/>
  <c r="S77" i="1" s="1"/>
  <c r="M21" i="1"/>
  <c r="N21" i="1" s="1"/>
  <c r="P21" i="1" s="1"/>
  <c r="R21" i="1" s="1"/>
  <c r="S21" i="1" s="1"/>
  <c r="O21" i="1"/>
  <c r="M13" i="1"/>
  <c r="O13" i="1" s="1"/>
  <c r="N13" i="1"/>
  <c r="M32" i="1"/>
  <c r="O32" i="1"/>
  <c r="N32" i="1"/>
  <c r="P32" i="1" s="1"/>
  <c r="R32" i="1" s="1"/>
  <c r="S32" i="1" s="1"/>
  <c r="M26" i="1"/>
  <c r="O26" i="1" s="1"/>
  <c r="M34" i="1"/>
  <c r="N34" i="1"/>
  <c r="P34" i="1" s="1"/>
  <c r="R34" i="1" s="1"/>
  <c r="S34" i="1" s="1"/>
  <c r="O34" i="1"/>
  <c r="M16" i="1"/>
  <c r="N16" i="1"/>
  <c r="O16" i="1"/>
  <c r="M114" i="1"/>
  <c r="O114" i="1" s="1"/>
  <c r="N83" i="1"/>
  <c r="P83" i="1" s="1"/>
  <c r="R83" i="1" s="1"/>
  <c r="S83" i="1" s="1"/>
  <c r="M83" i="1"/>
  <c r="O83" i="1"/>
  <c r="M31" i="1"/>
  <c r="N31" i="1" s="1"/>
  <c r="P31" i="1" s="1"/>
  <c r="R31" i="1" s="1"/>
  <c r="S31" i="1" s="1"/>
  <c r="O31" i="1"/>
  <c r="N132" i="1"/>
  <c r="M132" i="1"/>
  <c r="O132" i="1"/>
  <c r="M48" i="1"/>
  <c r="O48" i="1"/>
  <c r="N48" i="1"/>
  <c r="P48" i="1" s="1"/>
  <c r="R48" i="1" s="1"/>
  <c r="S48" i="1" s="1"/>
  <c r="N117" i="1"/>
  <c r="M117" i="1"/>
  <c r="O117" i="1" s="1"/>
  <c r="M44" i="1"/>
  <c r="N44" i="1" s="1"/>
  <c r="M60" i="1"/>
  <c r="O60" i="1"/>
  <c r="N60" i="1"/>
  <c r="P60" i="1" s="1"/>
  <c r="R60" i="1" s="1"/>
  <c r="S60" i="1" s="1"/>
  <c r="H202" i="1"/>
  <c r="I202" i="1"/>
  <c r="K202" i="1" s="1"/>
  <c r="M190" i="1"/>
  <c r="O190" i="1" s="1"/>
  <c r="H157" i="1"/>
  <c r="I157" i="1" s="1"/>
  <c r="K157" i="1" s="1"/>
  <c r="H168" i="1"/>
  <c r="I168" i="1"/>
  <c r="K168" i="1" s="1"/>
  <c r="H185" i="1"/>
  <c r="I185" i="1" s="1"/>
  <c r="K185" i="1" s="1"/>
  <c r="H191" i="1"/>
  <c r="I191" i="1"/>
  <c r="K191" i="1" s="1"/>
  <c r="H252" i="1"/>
  <c r="I252" i="1" s="1"/>
  <c r="K252" i="1" s="1"/>
  <c r="H183" i="1"/>
  <c r="I183" i="1"/>
  <c r="K183" i="1" s="1"/>
  <c r="H163" i="1"/>
  <c r="I163" i="1" s="1"/>
  <c r="K163" i="1" s="1"/>
  <c r="H193" i="1"/>
  <c r="I193" i="1" s="1"/>
  <c r="K193" i="1" s="1"/>
  <c r="I214" i="1"/>
  <c r="K214" i="1" s="1"/>
  <c r="H214" i="1"/>
  <c r="H160" i="1"/>
  <c r="I160" i="1" s="1"/>
  <c r="K160" i="1" s="1"/>
  <c r="N169" i="1"/>
  <c r="M169" i="1"/>
  <c r="O169" i="1" s="1"/>
  <c r="I219" i="1"/>
  <c r="K219" i="1" s="1"/>
  <c r="H219" i="1"/>
  <c r="H263" i="1"/>
  <c r="I263" i="1" s="1"/>
  <c r="K263" i="1" s="1"/>
  <c r="N294" i="1"/>
  <c r="M294" i="1"/>
  <c r="O294" i="1" s="1"/>
  <c r="H172" i="1"/>
  <c r="I172" i="1" s="1"/>
  <c r="K172" i="1" s="1"/>
  <c r="H159" i="1"/>
  <c r="I159" i="1" s="1"/>
  <c r="K159" i="1" s="1"/>
  <c r="H223" i="1"/>
  <c r="I223" i="1" s="1"/>
  <c r="K223" i="1" s="1"/>
  <c r="I187" i="1"/>
  <c r="K187" i="1" s="1"/>
  <c r="H187" i="1"/>
  <c r="M194" i="1"/>
  <c r="N194" i="1" s="1"/>
  <c r="P200" i="1"/>
  <c r="R200" i="1" s="1"/>
  <c r="S200" i="1" s="1"/>
  <c r="H206" i="1"/>
  <c r="I206" i="1" s="1"/>
  <c r="K206" i="1" s="1"/>
  <c r="I244" i="1"/>
  <c r="K244" i="1" s="1"/>
  <c r="H267" i="1"/>
  <c r="I267" i="1" s="1"/>
  <c r="K267" i="1" s="1"/>
  <c r="H167" i="1"/>
  <c r="I167" i="1" s="1"/>
  <c r="K167" i="1" s="1"/>
  <c r="H203" i="1"/>
  <c r="I203" i="1" s="1"/>
  <c r="K203" i="1" s="1"/>
  <c r="H256" i="1"/>
  <c r="I256" i="1"/>
  <c r="K256" i="1" s="1"/>
  <c r="H218" i="1"/>
  <c r="I218" i="1"/>
  <c r="K218" i="1" s="1"/>
  <c r="H322" i="1"/>
  <c r="I322" i="1" s="1"/>
  <c r="K322" i="1" s="1"/>
  <c r="M165" i="1"/>
  <c r="O165" i="1" s="1"/>
  <c r="H170" i="1"/>
  <c r="I170" i="1"/>
  <c r="K170" i="1" s="1"/>
  <c r="N180" i="1"/>
  <c r="M180" i="1"/>
  <c r="O180" i="1" s="1"/>
  <c r="H161" i="1"/>
  <c r="I161" i="1" s="1"/>
  <c r="K161" i="1" s="1"/>
  <c r="H181" i="1"/>
  <c r="I181" i="1" s="1"/>
  <c r="K181" i="1" s="1"/>
  <c r="H195" i="1"/>
  <c r="I195" i="1"/>
  <c r="K195" i="1" s="1"/>
  <c r="H211" i="1"/>
  <c r="I211" i="1" s="1"/>
  <c r="K211" i="1" s="1"/>
  <c r="H162" i="1"/>
  <c r="I162" i="1"/>
  <c r="K162" i="1" s="1"/>
  <c r="M182" i="1"/>
  <c r="O182" i="1" s="1"/>
  <c r="H189" i="1"/>
  <c r="I189" i="1" s="1"/>
  <c r="K189" i="1" s="1"/>
  <c r="H196" i="1"/>
  <c r="I196" i="1" s="1"/>
  <c r="K196" i="1" s="1"/>
  <c r="I212" i="1"/>
  <c r="K212" i="1" s="1"/>
  <c r="H212" i="1"/>
  <c r="H248" i="1"/>
  <c r="I248" i="1"/>
  <c r="K248" i="1" s="1"/>
  <c r="H255" i="1"/>
  <c r="I255" i="1" s="1"/>
  <c r="K255" i="1" s="1"/>
  <c r="M275" i="1"/>
  <c r="O275" i="1" s="1"/>
  <c r="N275" i="1"/>
  <c r="O173" i="1"/>
  <c r="N173" i="1"/>
  <c r="P173" i="1" s="1"/>
  <c r="R173" i="1" s="1"/>
  <c r="S173" i="1" s="1"/>
  <c r="I250" i="1"/>
  <c r="K250" i="1" s="1"/>
  <c r="H250" i="1"/>
  <c r="I261" i="1"/>
  <c r="K261" i="1" s="1"/>
  <c r="H261" i="1"/>
  <c r="H365" i="1"/>
  <c r="I365" i="1" s="1"/>
  <c r="K365" i="1" s="1"/>
  <c r="I178" i="1"/>
  <c r="K178" i="1" s="1"/>
  <c r="I204" i="1"/>
  <c r="K204" i="1" s="1"/>
  <c r="I213" i="1"/>
  <c r="K213" i="1" s="1"/>
  <c r="H244" i="1"/>
  <c r="H265" i="1"/>
  <c r="I265" i="1" s="1"/>
  <c r="K265" i="1" s="1"/>
  <c r="H270" i="1"/>
  <c r="I270" i="1" s="1"/>
  <c r="K270" i="1" s="1"/>
  <c r="M292" i="1"/>
  <c r="O292" i="1" s="1"/>
  <c r="H338" i="1"/>
  <c r="I338" i="1"/>
  <c r="K338" i="1" s="1"/>
  <c r="H360" i="1"/>
  <c r="I360" i="1" s="1"/>
  <c r="K360" i="1" s="1"/>
  <c r="I366" i="1"/>
  <c r="K366" i="1" s="1"/>
  <c r="H366" i="1"/>
  <c r="O164" i="1"/>
  <c r="P164" i="1" s="1"/>
  <c r="R164" i="1" s="1"/>
  <c r="S164" i="1" s="1"/>
  <c r="I166" i="1"/>
  <c r="K166" i="1" s="1"/>
  <c r="I171" i="1"/>
  <c r="K171" i="1" s="1"/>
  <c r="I179" i="1"/>
  <c r="K179" i="1" s="1"/>
  <c r="H283" i="1"/>
  <c r="I283" i="1"/>
  <c r="K283" i="1" s="1"/>
  <c r="O300" i="1"/>
  <c r="N300" i="1"/>
  <c r="H303" i="1"/>
  <c r="I303" i="1" s="1"/>
  <c r="K303" i="1" s="1"/>
  <c r="H208" i="1"/>
  <c r="I208" i="1" s="1"/>
  <c r="K208" i="1" s="1"/>
  <c r="H247" i="1"/>
  <c r="I247" i="1" s="1"/>
  <c r="K247" i="1" s="1"/>
  <c r="I274" i="1"/>
  <c r="K274" i="1" s="1"/>
  <c r="H197" i="1"/>
  <c r="I197" i="1"/>
  <c r="K197" i="1" s="1"/>
  <c r="H207" i="1"/>
  <c r="I207" i="1" s="1"/>
  <c r="K207" i="1" s="1"/>
  <c r="H216" i="1"/>
  <c r="I216" i="1" s="1"/>
  <c r="K216" i="1" s="1"/>
  <c r="H297" i="1"/>
  <c r="I297" i="1" s="1"/>
  <c r="K297" i="1" s="1"/>
  <c r="I188" i="1"/>
  <c r="K188" i="1" s="1"/>
  <c r="I238" i="1"/>
  <c r="K238" i="1" s="1"/>
  <c r="H240" i="1"/>
  <c r="I240" i="1" s="1"/>
  <c r="K240" i="1" s="1"/>
  <c r="H243" i="1"/>
  <c r="I243" i="1" s="1"/>
  <c r="K243" i="1" s="1"/>
  <c r="H246" i="1"/>
  <c r="I246" i="1"/>
  <c r="K246" i="1" s="1"/>
  <c r="H258" i="1"/>
  <c r="I258" i="1"/>
  <c r="K258" i="1" s="1"/>
  <c r="H281" i="1"/>
  <c r="I281" i="1" s="1"/>
  <c r="K281" i="1" s="1"/>
  <c r="H301" i="1"/>
  <c r="I301" i="1" s="1"/>
  <c r="K301" i="1" s="1"/>
  <c r="O174" i="1"/>
  <c r="P174" i="1" s="1"/>
  <c r="R174" i="1" s="1"/>
  <c r="S174" i="1" s="1"/>
  <c r="I186" i="1"/>
  <c r="K186" i="1" s="1"/>
  <c r="H201" i="1"/>
  <c r="I201" i="1" s="1"/>
  <c r="K201" i="1" s="1"/>
  <c r="H210" i="1"/>
  <c r="I210" i="1" s="1"/>
  <c r="K210" i="1" s="1"/>
  <c r="I254" i="1"/>
  <c r="K254" i="1" s="1"/>
  <c r="I260" i="1"/>
  <c r="K260" i="1" s="1"/>
  <c r="M271" i="1"/>
  <c r="O271" i="1" s="1"/>
  <c r="N271" i="1"/>
  <c r="M273" i="1"/>
  <c r="N273" i="1" s="1"/>
  <c r="H278" i="1"/>
  <c r="I278" i="1" s="1"/>
  <c r="K278" i="1" s="1"/>
  <c r="H286" i="1"/>
  <c r="I286" i="1" s="1"/>
  <c r="K286" i="1" s="1"/>
  <c r="H298" i="1"/>
  <c r="I298" i="1" s="1"/>
  <c r="K298" i="1" s="1"/>
  <c r="I314" i="1"/>
  <c r="K314" i="1" s="1"/>
  <c r="H314" i="1"/>
  <c r="O318" i="1"/>
  <c r="N318" i="1"/>
  <c r="P318" i="1" s="1"/>
  <c r="R318" i="1" s="1"/>
  <c r="S318" i="1" s="1"/>
  <c r="M318" i="1"/>
  <c r="I349" i="1"/>
  <c r="K349" i="1" s="1"/>
  <c r="H349" i="1"/>
  <c r="H198" i="1"/>
  <c r="I198" i="1" s="1"/>
  <c r="K198" i="1" s="1"/>
  <c r="M264" i="1"/>
  <c r="O264" i="1" s="1"/>
  <c r="N264" i="1"/>
  <c r="H295" i="1"/>
  <c r="I295" i="1" s="1"/>
  <c r="K295" i="1" s="1"/>
  <c r="H329" i="1"/>
  <c r="I329" i="1" s="1"/>
  <c r="K329" i="1" s="1"/>
  <c r="M348" i="1"/>
  <c r="O348" i="1" s="1"/>
  <c r="I184" i="1"/>
  <c r="K184" i="1" s="1"/>
  <c r="I272" i="1"/>
  <c r="K272" i="1" s="1"/>
  <c r="H287" i="1"/>
  <c r="I287" i="1"/>
  <c r="K287" i="1" s="1"/>
  <c r="I241" i="1"/>
  <c r="K241" i="1" s="1"/>
  <c r="I222" i="1"/>
  <c r="K222" i="1" s="1"/>
  <c r="H367" i="1"/>
  <c r="I367" i="1" s="1"/>
  <c r="K367" i="1" s="1"/>
  <c r="I217" i="1"/>
  <c r="K217" i="1" s="1"/>
  <c r="H220" i="1"/>
  <c r="I220" i="1" s="1"/>
  <c r="K220" i="1" s="1"/>
  <c r="I239" i="1"/>
  <c r="K239" i="1" s="1"/>
  <c r="O245" i="1"/>
  <c r="P245" i="1" s="1"/>
  <c r="R245" i="1" s="1"/>
  <c r="S245" i="1" s="1"/>
  <c r="H253" i="1"/>
  <c r="I253" i="1" s="1"/>
  <c r="K253" i="1" s="1"/>
  <c r="I257" i="1"/>
  <c r="K257" i="1" s="1"/>
  <c r="H257" i="1"/>
  <c r="I259" i="1"/>
  <c r="K259" i="1" s="1"/>
  <c r="H259" i="1"/>
  <c r="M266" i="1"/>
  <c r="O266" i="1" s="1"/>
  <c r="M268" i="1"/>
  <c r="N268" i="1" s="1"/>
  <c r="H276" i="1"/>
  <c r="I276" i="1" s="1"/>
  <c r="K276" i="1" s="1"/>
  <c r="H299" i="1"/>
  <c r="I299" i="1" s="1"/>
  <c r="K299" i="1" s="1"/>
  <c r="I337" i="1"/>
  <c r="K337" i="1" s="1"/>
  <c r="H337" i="1"/>
  <c r="H341" i="1"/>
  <c r="I341" i="1" s="1"/>
  <c r="K341" i="1" s="1"/>
  <c r="O346" i="1"/>
  <c r="M346" i="1"/>
  <c r="N346" i="1" s="1"/>
  <c r="P346" i="1" s="1"/>
  <c r="R346" i="1" s="1"/>
  <c r="S346" i="1" s="1"/>
  <c r="H350" i="1"/>
  <c r="I350" i="1" s="1"/>
  <c r="K350" i="1" s="1"/>
  <c r="H358" i="1"/>
  <c r="I358" i="1" s="1"/>
  <c r="K358" i="1" s="1"/>
  <c r="I361" i="1"/>
  <c r="K361" i="1" s="1"/>
  <c r="H361" i="1"/>
  <c r="N282" i="1"/>
  <c r="M282" i="1"/>
  <c r="I293" i="1"/>
  <c r="K293" i="1" s="1"/>
  <c r="I310" i="1"/>
  <c r="K310" i="1" s="1"/>
  <c r="H310" i="1"/>
  <c r="H331" i="1"/>
  <c r="I331" i="1" s="1"/>
  <c r="K331" i="1" s="1"/>
  <c r="O282" i="1"/>
  <c r="H296" i="1"/>
  <c r="I296" i="1" s="1"/>
  <c r="K296" i="1" s="1"/>
  <c r="I311" i="1"/>
  <c r="K311" i="1" s="1"/>
  <c r="M319" i="1"/>
  <c r="N319" i="1" s="1"/>
  <c r="M339" i="1"/>
  <c r="O339" i="1" s="1"/>
  <c r="I351" i="1"/>
  <c r="K351" i="1" s="1"/>
  <c r="H351" i="1"/>
  <c r="M308" i="1"/>
  <c r="N308" i="1" s="1"/>
  <c r="H311" i="1"/>
  <c r="H321" i="1"/>
  <c r="I321" i="1" s="1"/>
  <c r="K321" i="1" s="1"/>
  <c r="I347" i="1"/>
  <c r="K347" i="1" s="1"/>
  <c r="I363" i="1"/>
  <c r="K363" i="1" s="1"/>
  <c r="H363" i="1"/>
  <c r="H277" i="1"/>
  <c r="I277" i="1" s="1"/>
  <c r="K277" i="1" s="1"/>
  <c r="H334" i="1"/>
  <c r="I334" i="1" s="1"/>
  <c r="K334" i="1" s="1"/>
  <c r="H340" i="1"/>
  <c r="I340" i="1" s="1"/>
  <c r="K340" i="1" s="1"/>
  <c r="I280" i="1"/>
  <c r="K280" i="1" s="1"/>
  <c r="H304" i="1"/>
  <c r="I304" i="1" s="1"/>
  <c r="K304" i="1" s="1"/>
  <c r="I332" i="1"/>
  <c r="K332" i="1" s="1"/>
  <c r="N344" i="1"/>
  <c r="I368" i="1"/>
  <c r="K368" i="1" s="1"/>
  <c r="H368" i="1"/>
  <c r="O302" i="1"/>
  <c r="N302" i="1"/>
  <c r="P302" i="1" s="1"/>
  <c r="R302" i="1" s="1"/>
  <c r="S302" i="1" s="1"/>
  <c r="H306" i="1"/>
  <c r="I306" i="1"/>
  <c r="K306" i="1" s="1"/>
  <c r="I313" i="1"/>
  <c r="K313" i="1" s="1"/>
  <c r="H313" i="1"/>
  <c r="M328" i="1"/>
  <c r="O328" i="1" s="1"/>
  <c r="H353" i="1"/>
  <c r="I353" i="1" s="1"/>
  <c r="K353" i="1" s="1"/>
  <c r="I369" i="1"/>
  <c r="K369" i="1" s="1"/>
  <c r="H369" i="1"/>
  <c r="O309" i="1"/>
  <c r="N309" i="1"/>
  <c r="H317" i="1"/>
  <c r="I317" i="1"/>
  <c r="K317" i="1" s="1"/>
  <c r="H323" i="1"/>
  <c r="I323" i="1" s="1"/>
  <c r="K323" i="1" s="1"/>
  <c r="I333" i="1"/>
  <c r="K333" i="1" s="1"/>
  <c r="H333" i="1"/>
  <c r="O344" i="1"/>
  <c r="H355" i="1"/>
  <c r="I355" i="1" s="1"/>
  <c r="K355" i="1" s="1"/>
  <c r="I370" i="1"/>
  <c r="K370" i="1" s="1"/>
  <c r="H370" i="1"/>
  <c r="H324" i="1"/>
  <c r="I324" i="1" s="1"/>
  <c r="K324" i="1" s="1"/>
  <c r="H342" i="1"/>
  <c r="I342" i="1" s="1"/>
  <c r="K342" i="1" s="1"/>
  <c r="I359" i="1"/>
  <c r="K359" i="1" s="1"/>
  <c r="H359" i="1"/>
  <c r="H362" i="1"/>
  <c r="I362" i="1" s="1"/>
  <c r="K362" i="1" s="1"/>
  <c r="I336" i="1"/>
  <c r="K336" i="1" s="1"/>
  <c r="I356" i="1"/>
  <c r="K356" i="1" s="1"/>
  <c r="H356" i="1"/>
  <c r="H305" i="1"/>
  <c r="I305" i="1" s="1"/>
  <c r="K305" i="1" s="1"/>
  <c r="H316" i="1"/>
  <c r="I316" i="1" s="1"/>
  <c r="K316" i="1" s="1"/>
  <c r="H325" i="1"/>
  <c r="I325" i="1" s="1"/>
  <c r="K325" i="1" s="1"/>
  <c r="H335" i="1"/>
  <c r="I335" i="1" s="1"/>
  <c r="K335" i="1" s="1"/>
  <c r="H343" i="1"/>
  <c r="I343" i="1" s="1"/>
  <c r="K343" i="1" s="1"/>
  <c r="P116" i="1" l="1"/>
  <c r="R116" i="1" s="1"/>
  <c r="S116" i="1" s="1"/>
  <c r="P71" i="1"/>
  <c r="R71" i="1" s="1"/>
  <c r="S71" i="1" s="1"/>
  <c r="P148" i="1"/>
  <c r="R148" i="1" s="1"/>
  <c r="S148" i="1" s="1"/>
  <c r="P41" i="1"/>
  <c r="R41" i="1" s="1"/>
  <c r="S41" i="1" s="1"/>
  <c r="P40" i="1"/>
  <c r="R40" i="1" s="1"/>
  <c r="S40" i="1" s="1"/>
  <c r="N114" i="1"/>
  <c r="P114" i="1" s="1"/>
  <c r="R114" i="1" s="1"/>
  <c r="S114" i="1" s="1"/>
  <c r="N26" i="1"/>
  <c r="P26" i="1" s="1"/>
  <c r="R26" i="1" s="1"/>
  <c r="S26" i="1" s="1"/>
  <c r="O148" i="1"/>
  <c r="N110" i="1"/>
  <c r="P110" i="1" s="1"/>
  <c r="R110" i="1" s="1"/>
  <c r="S110" i="1" s="1"/>
  <c r="O116" i="1"/>
  <c r="N112" i="1"/>
  <c r="P112" i="1" s="1"/>
  <c r="R112" i="1" s="1"/>
  <c r="S112" i="1" s="1"/>
  <c r="O118" i="1"/>
  <c r="P118" i="1" s="1"/>
  <c r="R118" i="1" s="1"/>
  <c r="S118" i="1" s="1"/>
  <c r="P139" i="1"/>
  <c r="R139" i="1" s="1"/>
  <c r="S139" i="1" s="1"/>
  <c r="O63" i="1"/>
  <c r="P63" i="1" s="1"/>
  <c r="R63" i="1" s="1"/>
  <c r="S63" i="1" s="1"/>
  <c r="N90" i="1"/>
  <c r="P90" i="1" s="1"/>
  <c r="R90" i="1" s="1"/>
  <c r="S90" i="1" s="1"/>
  <c r="O107" i="1"/>
  <c r="P107" i="1" s="1"/>
  <c r="R107" i="1" s="1"/>
  <c r="S107" i="1" s="1"/>
  <c r="N101" i="1"/>
  <c r="P101" i="1" s="1"/>
  <c r="R101" i="1" s="1"/>
  <c r="S101" i="1" s="1"/>
  <c r="P133" i="1"/>
  <c r="R133" i="1" s="1"/>
  <c r="S133" i="1" s="1"/>
  <c r="O146" i="1"/>
  <c r="P146" i="1" s="1"/>
  <c r="R146" i="1" s="1"/>
  <c r="S146" i="1" s="1"/>
  <c r="N89" i="1"/>
  <c r="P89" i="1" s="1"/>
  <c r="R89" i="1" s="1"/>
  <c r="S89" i="1" s="1"/>
  <c r="O27" i="1"/>
  <c r="P27" i="1" s="1"/>
  <c r="R27" i="1" s="1"/>
  <c r="S27" i="1" s="1"/>
  <c r="P109" i="1"/>
  <c r="R109" i="1" s="1"/>
  <c r="S109" i="1" s="1"/>
  <c r="P147" i="1"/>
  <c r="R147" i="1" s="1"/>
  <c r="S147" i="1" s="1"/>
  <c r="P111" i="1"/>
  <c r="R111" i="1" s="1"/>
  <c r="S111" i="1" s="1"/>
  <c r="O124" i="1"/>
  <c r="P124" i="1" s="1"/>
  <c r="R124" i="1" s="1"/>
  <c r="S124" i="1" s="1"/>
  <c r="N149" i="1"/>
  <c r="P149" i="1" s="1"/>
  <c r="R149" i="1" s="1"/>
  <c r="S149" i="1" s="1"/>
  <c r="P15" i="1"/>
  <c r="R15" i="1" s="1"/>
  <c r="S15" i="1" s="1"/>
  <c r="N9" i="1"/>
  <c r="P9" i="1" s="1"/>
  <c r="R9" i="1" s="1"/>
  <c r="S9" i="1" s="1"/>
  <c r="O98" i="1"/>
  <c r="P98" i="1" s="1"/>
  <c r="R98" i="1" s="1"/>
  <c r="S98" i="1" s="1"/>
  <c r="N145" i="1"/>
  <c r="P145" i="1" s="1"/>
  <c r="R145" i="1" s="1"/>
  <c r="S145" i="1" s="1"/>
  <c r="P56" i="1"/>
  <c r="R56" i="1" s="1"/>
  <c r="S56" i="1" s="1"/>
  <c r="N38" i="1"/>
  <c r="P38" i="1" s="1"/>
  <c r="R38" i="1" s="1"/>
  <c r="S38" i="1" s="1"/>
  <c r="P96" i="1"/>
  <c r="R96" i="1" s="1"/>
  <c r="S96" i="1" s="1"/>
  <c r="P152" i="1"/>
  <c r="R152" i="1" s="1"/>
  <c r="S152" i="1" s="1"/>
  <c r="P106" i="1"/>
  <c r="R106" i="1" s="1"/>
  <c r="S106" i="1" s="1"/>
  <c r="P47" i="1"/>
  <c r="R47" i="1" s="1"/>
  <c r="S47" i="1" s="1"/>
  <c r="O44" i="1"/>
  <c r="P44" i="1" s="1"/>
  <c r="R44" i="1" s="1"/>
  <c r="S44" i="1" s="1"/>
  <c r="O88" i="1"/>
  <c r="P88" i="1" s="1"/>
  <c r="R88" i="1" s="1"/>
  <c r="S88" i="1" s="1"/>
  <c r="O140" i="1"/>
  <c r="P140" i="1" s="1"/>
  <c r="R140" i="1" s="1"/>
  <c r="S140" i="1" s="1"/>
  <c r="P92" i="1"/>
  <c r="R92" i="1" s="1"/>
  <c r="S92" i="1" s="1"/>
  <c r="O71" i="1"/>
  <c r="O150" i="1"/>
  <c r="P150" i="1" s="1"/>
  <c r="R150" i="1" s="1"/>
  <c r="S150" i="1" s="1"/>
  <c r="O85" i="1"/>
  <c r="P85" i="1" s="1"/>
  <c r="R85" i="1" s="1"/>
  <c r="S85" i="1" s="1"/>
  <c r="O144" i="1"/>
  <c r="P144" i="1" s="1"/>
  <c r="R144" i="1" s="1"/>
  <c r="S144" i="1" s="1"/>
  <c r="O68" i="1"/>
  <c r="P68" i="1" s="1"/>
  <c r="R68" i="1" s="1"/>
  <c r="S68" i="1" s="1"/>
  <c r="O84" i="1"/>
  <c r="P84" i="1" s="1"/>
  <c r="R84" i="1" s="1"/>
  <c r="S84" i="1" s="1"/>
  <c r="P154" i="1"/>
  <c r="R154" i="1" s="1"/>
  <c r="S154" i="1" s="1"/>
  <c r="P20" i="1"/>
  <c r="R20" i="1" s="1"/>
  <c r="S20" i="1" s="1"/>
  <c r="P117" i="1"/>
  <c r="R117" i="1" s="1"/>
  <c r="S117" i="1" s="1"/>
  <c r="P13" i="1"/>
  <c r="R13" i="1" s="1"/>
  <c r="S13" i="1" s="1"/>
  <c r="P128" i="1"/>
  <c r="R128" i="1" s="1"/>
  <c r="S128" i="1" s="1"/>
  <c r="P102" i="1"/>
  <c r="R102" i="1" s="1"/>
  <c r="S102" i="1" s="1"/>
  <c r="O115" i="1"/>
  <c r="P115" i="1" s="1"/>
  <c r="R115" i="1" s="1"/>
  <c r="S115" i="1" s="1"/>
  <c r="O126" i="1"/>
  <c r="P126" i="1" s="1"/>
  <c r="R126" i="1" s="1"/>
  <c r="S126" i="1" s="1"/>
  <c r="O143" i="1"/>
  <c r="P143" i="1" s="1"/>
  <c r="R143" i="1" s="1"/>
  <c r="S143" i="1" s="1"/>
  <c r="P16" i="1"/>
  <c r="R16" i="1" s="1"/>
  <c r="S16" i="1" s="1"/>
  <c r="P135" i="1"/>
  <c r="R135" i="1" s="1"/>
  <c r="S135" i="1" s="1"/>
  <c r="P119" i="1"/>
  <c r="R119" i="1" s="1"/>
  <c r="S119" i="1" s="1"/>
  <c r="P132" i="1"/>
  <c r="R132" i="1" s="1"/>
  <c r="S132" i="1" s="1"/>
  <c r="P72" i="1"/>
  <c r="R72" i="1" s="1"/>
  <c r="S72" i="1" s="1"/>
  <c r="P142" i="1"/>
  <c r="R142" i="1" s="1"/>
  <c r="S142" i="1" s="1"/>
  <c r="P70" i="1"/>
  <c r="R70" i="1" s="1"/>
  <c r="S70" i="1" s="1"/>
  <c r="P42" i="1"/>
  <c r="R42" i="1" s="1"/>
  <c r="S42" i="1" s="1"/>
  <c r="P105" i="1"/>
  <c r="R105" i="1" s="1"/>
  <c r="S105" i="1" s="1"/>
  <c r="M350" i="1"/>
  <c r="O350" i="1" s="1"/>
  <c r="M206" i="1"/>
  <c r="N206" i="1" s="1"/>
  <c r="M161" i="1"/>
  <c r="N161" i="1" s="1"/>
  <c r="P161" i="1" s="1"/>
  <c r="R161" i="1" s="1"/>
  <c r="S161" i="1" s="1"/>
  <c r="O161" i="1"/>
  <c r="M316" i="1"/>
  <c r="O316" i="1"/>
  <c r="N316" i="1"/>
  <c r="P316" i="1" s="1"/>
  <c r="R316" i="1" s="1"/>
  <c r="S316" i="1" s="1"/>
  <c r="M342" i="1"/>
  <c r="O342" i="1" s="1"/>
  <c r="N323" i="1"/>
  <c r="P323" i="1" s="1"/>
  <c r="R323" i="1" s="1"/>
  <c r="S323" i="1" s="1"/>
  <c r="M323" i="1"/>
  <c r="O323" i="1"/>
  <c r="M240" i="1"/>
  <c r="O240" i="1"/>
  <c r="N240" i="1"/>
  <c r="O365" i="1"/>
  <c r="N365" i="1"/>
  <c r="P365" i="1" s="1"/>
  <c r="R365" i="1" s="1"/>
  <c r="S365" i="1" s="1"/>
  <c r="M365" i="1"/>
  <c r="M263" i="1"/>
  <c r="N263" i="1" s="1"/>
  <c r="P263" i="1" s="1"/>
  <c r="R263" i="1" s="1"/>
  <c r="S263" i="1" s="1"/>
  <c r="O263" i="1"/>
  <c r="M193" i="1"/>
  <c r="N193" i="1" s="1"/>
  <c r="M286" i="1"/>
  <c r="N286" i="1" s="1"/>
  <c r="N353" i="1"/>
  <c r="M353" i="1"/>
  <c r="O353" i="1" s="1"/>
  <c r="M278" i="1"/>
  <c r="N278" i="1" s="1"/>
  <c r="P278" i="1" s="1"/>
  <c r="R278" i="1" s="1"/>
  <c r="S278" i="1" s="1"/>
  <c r="O278" i="1"/>
  <c r="N329" i="1"/>
  <c r="M329" i="1"/>
  <c r="O329" i="1" s="1"/>
  <c r="O255" i="1"/>
  <c r="M255" i="1"/>
  <c r="N255" i="1" s="1"/>
  <c r="P255" i="1" s="1"/>
  <c r="R255" i="1" s="1"/>
  <c r="S255" i="1" s="1"/>
  <c r="O163" i="1"/>
  <c r="M163" i="1"/>
  <c r="N163" i="1" s="1"/>
  <c r="P163" i="1" s="1"/>
  <c r="R163" i="1" s="1"/>
  <c r="S163" i="1" s="1"/>
  <c r="M360" i="1"/>
  <c r="O360" i="1" s="1"/>
  <c r="M189" i="1"/>
  <c r="N189" i="1" s="1"/>
  <c r="P189" i="1" s="1"/>
  <c r="R189" i="1" s="1"/>
  <c r="S189" i="1" s="1"/>
  <c r="O189" i="1"/>
  <c r="M341" i="1"/>
  <c r="N341" i="1" s="1"/>
  <c r="P341" i="1" s="1"/>
  <c r="R341" i="1" s="1"/>
  <c r="S341" i="1" s="1"/>
  <c r="O341" i="1"/>
  <c r="M295" i="1"/>
  <c r="N295" i="1" s="1"/>
  <c r="P295" i="1" s="1"/>
  <c r="R295" i="1" s="1"/>
  <c r="S295" i="1" s="1"/>
  <c r="O295" i="1"/>
  <c r="M281" i="1"/>
  <c r="O281" i="1" s="1"/>
  <c r="N281" i="1"/>
  <c r="O208" i="1"/>
  <c r="M208" i="1"/>
  <c r="N208" i="1" s="1"/>
  <c r="P208" i="1" s="1"/>
  <c r="R208" i="1" s="1"/>
  <c r="S208" i="1" s="1"/>
  <c r="N270" i="1"/>
  <c r="P270" i="1" s="1"/>
  <c r="R270" i="1" s="1"/>
  <c r="S270" i="1" s="1"/>
  <c r="M270" i="1"/>
  <c r="O270" i="1"/>
  <c r="N203" i="1"/>
  <c r="M203" i="1"/>
  <c r="O203" i="1" s="1"/>
  <c r="M157" i="1"/>
  <c r="N157" i="1" s="1"/>
  <c r="M335" i="1"/>
  <c r="O335" i="1" s="1"/>
  <c r="N335" i="1"/>
  <c r="M181" i="1"/>
  <c r="N181" i="1" s="1"/>
  <c r="P181" i="1" s="1"/>
  <c r="R181" i="1" s="1"/>
  <c r="S181" i="1" s="1"/>
  <c r="O181" i="1"/>
  <c r="M325" i="1"/>
  <c r="N325" i="1" s="1"/>
  <c r="N243" i="1"/>
  <c r="O243" i="1"/>
  <c r="M243" i="1"/>
  <c r="M324" i="1"/>
  <c r="O324" i="1"/>
  <c r="N324" i="1"/>
  <c r="O247" i="1"/>
  <c r="M247" i="1"/>
  <c r="N247" i="1" s="1"/>
  <c r="P247" i="1" s="1"/>
  <c r="R247" i="1" s="1"/>
  <c r="S247" i="1" s="1"/>
  <c r="O321" i="1"/>
  <c r="M321" i="1"/>
  <c r="N321" i="1" s="1"/>
  <c r="P321" i="1" s="1"/>
  <c r="R321" i="1" s="1"/>
  <c r="S321" i="1" s="1"/>
  <c r="M296" i="1"/>
  <c r="O296" i="1" s="1"/>
  <c r="M297" i="1"/>
  <c r="O297" i="1"/>
  <c r="N297" i="1"/>
  <c r="P297" i="1" s="1"/>
  <c r="R297" i="1" s="1"/>
  <c r="S297" i="1" s="1"/>
  <c r="M303" i="1"/>
  <c r="N303" i="1" s="1"/>
  <c r="P303" i="1" s="1"/>
  <c r="R303" i="1" s="1"/>
  <c r="S303" i="1" s="1"/>
  <c r="O303" i="1"/>
  <c r="M265" i="1"/>
  <c r="N265" i="1" s="1"/>
  <c r="O211" i="1"/>
  <c r="N211" i="1"/>
  <c r="P211" i="1" s="1"/>
  <c r="R211" i="1" s="1"/>
  <c r="S211" i="1" s="1"/>
  <c r="M211" i="1"/>
  <c r="N167" i="1"/>
  <c r="M167" i="1"/>
  <c r="O167" i="1" s="1"/>
  <c r="O223" i="1"/>
  <c r="M223" i="1"/>
  <c r="N223" i="1" s="1"/>
  <c r="P223" i="1" s="1"/>
  <c r="R223" i="1" s="1"/>
  <c r="S223" i="1" s="1"/>
  <c r="N196" i="1"/>
  <c r="P196" i="1" s="1"/>
  <c r="R196" i="1" s="1"/>
  <c r="S196" i="1" s="1"/>
  <c r="M196" i="1"/>
  <c r="O196" i="1"/>
  <c r="M277" i="1"/>
  <c r="N277" i="1" s="1"/>
  <c r="M220" i="1"/>
  <c r="O220" i="1" s="1"/>
  <c r="N367" i="1"/>
  <c r="M367" i="1"/>
  <c r="O367" i="1" s="1"/>
  <c r="M301" i="1"/>
  <c r="N301" i="1" s="1"/>
  <c r="M304" i="1"/>
  <c r="O304" i="1" s="1"/>
  <c r="M355" i="1"/>
  <c r="O355" i="1" s="1"/>
  <c r="M299" i="1"/>
  <c r="O299" i="1"/>
  <c r="N299" i="1"/>
  <c r="P299" i="1" s="1"/>
  <c r="R299" i="1" s="1"/>
  <c r="S299" i="1" s="1"/>
  <c r="M253" i="1"/>
  <c r="O253" i="1" s="1"/>
  <c r="N253" i="1"/>
  <c r="O216" i="1"/>
  <c r="N216" i="1"/>
  <c r="P216" i="1" s="1"/>
  <c r="R216" i="1" s="1"/>
  <c r="S216" i="1" s="1"/>
  <c r="M216" i="1"/>
  <c r="M267" i="1"/>
  <c r="O267" i="1" s="1"/>
  <c r="N159" i="1"/>
  <c r="M159" i="1"/>
  <c r="O159" i="1" s="1"/>
  <c r="O252" i="1"/>
  <c r="M252" i="1"/>
  <c r="N252" i="1" s="1"/>
  <c r="P252" i="1" s="1"/>
  <c r="R252" i="1" s="1"/>
  <c r="S252" i="1" s="1"/>
  <c r="M334" i="1"/>
  <c r="O334" i="1" s="1"/>
  <c r="N201" i="1"/>
  <c r="M201" i="1"/>
  <c r="O201" i="1"/>
  <c r="M185" i="1"/>
  <c r="N185" i="1" s="1"/>
  <c r="P185" i="1" s="1"/>
  <c r="R185" i="1" s="1"/>
  <c r="S185" i="1" s="1"/>
  <c r="O185" i="1"/>
  <c r="M305" i="1"/>
  <c r="O305" i="1"/>
  <c r="N305" i="1"/>
  <c r="P305" i="1" s="1"/>
  <c r="R305" i="1" s="1"/>
  <c r="S305" i="1" s="1"/>
  <c r="O343" i="1"/>
  <c r="N343" i="1"/>
  <c r="P343" i="1" s="1"/>
  <c r="R343" i="1" s="1"/>
  <c r="S343" i="1" s="1"/>
  <c r="M343" i="1"/>
  <c r="O362" i="1"/>
  <c r="N362" i="1"/>
  <c r="P362" i="1" s="1"/>
  <c r="R362" i="1" s="1"/>
  <c r="S362" i="1" s="1"/>
  <c r="M362" i="1"/>
  <c r="N340" i="1"/>
  <c r="M340" i="1"/>
  <c r="O340" i="1" s="1"/>
  <c r="O331" i="1"/>
  <c r="M331" i="1"/>
  <c r="N331" i="1" s="1"/>
  <c r="P331" i="1" s="1"/>
  <c r="R331" i="1" s="1"/>
  <c r="S331" i="1" s="1"/>
  <c r="O358" i="1"/>
  <c r="M358" i="1"/>
  <c r="N358" i="1" s="1"/>
  <c r="P358" i="1" s="1"/>
  <c r="R358" i="1" s="1"/>
  <c r="S358" i="1" s="1"/>
  <c r="N276" i="1"/>
  <c r="M276" i="1"/>
  <c r="O276" i="1"/>
  <c r="M198" i="1"/>
  <c r="N198" i="1" s="1"/>
  <c r="M298" i="1"/>
  <c r="O298" i="1" s="1"/>
  <c r="M210" i="1"/>
  <c r="N210" i="1" s="1"/>
  <c r="M207" i="1"/>
  <c r="N207" i="1" s="1"/>
  <c r="P207" i="1" s="1"/>
  <c r="R207" i="1" s="1"/>
  <c r="S207" i="1" s="1"/>
  <c r="O207" i="1"/>
  <c r="N322" i="1"/>
  <c r="M322" i="1"/>
  <c r="O322" i="1" s="1"/>
  <c r="N172" i="1"/>
  <c r="P172" i="1" s="1"/>
  <c r="R172" i="1" s="1"/>
  <c r="S172" i="1" s="1"/>
  <c r="M172" i="1"/>
  <c r="O172" i="1"/>
  <c r="O160" i="1"/>
  <c r="M160" i="1"/>
  <c r="N160" i="1" s="1"/>
  <c r="P160" i="1" s="1"/>
  <c r="R160" i="1" s="1"/>
  <c r="S160" i="1" s="1"/>
  <c r="M369" i="1"/>
  <c r="O369" i="1" s="1"/>
  <c r="M257" i="1"/>
  <c r="O257" i="1" s="1"/>
  <c r="N257" i="1"/>
  <c r="M184" i="1"/>
  <c r="O184" i="1"/>
  <c r="N184" i="1"/>
  <c r="P184" i="1" s="1"/>
  <c r="R184" i="1" s="1"/>
  <c r="S184" i="1" s="1"/>
  <c r="O308" i="1"/>
  <c r="O258" i="1"/>
  <c r="M258" i="1"/>
  <c r="N258" i="1" s="1"/>
  <c r="P258" i="1" s="1"/>
  <c r="R258" i="1" s="1"/>
  <c r="S258" i="1" s="1"/>
  <c r="O238" i="1"/>
  <c r="M238" i="1"/>
  <c r="N238" i="1"/>
  <c r="M197" i="1"/>
  <c r="O197" i="1" s="1"/>
  <c r="N197" i="1"/>
  <c r="N182" i="1"/>
  <c r="P182" i="1" s="1"/>
  <c r="R182" i="1" s="1"/>
  <c r="S182" i="1" s="1"/>
  <c r="M170" i="1"/>
  <c r="O170" i="1" s="1"/>
  <c r="O194" i="1"/>
  <c r="P194" i="1" s="1"/>
  <c r="R194" i="1" s="1"/>
  <c r="S194" i="1" s="1"/>
  <c r="N191" i="1"/>
  <c r="M191" i="1"/>
  <c r="O191" i="1"/>
  <c r="O319" i="1"/>
  <c r="P319" i="1" s="1"/>
  <c r="R319" i="1" s="1"/>
  <c r="S319" i="1" s="1"/>
  <c r="N266" i="1"/>
  <c r="P266" i="1" s="1"/>
  <c r="R266" i="1" s="1"/>
  <c r="S266" i="1" s="1"/>
  <c r="N222" i="1"/>
  <c r="M222" i="1"/>
  <c r="O222" i="1" s="1"/>
  <c r="N348" i="1"/>
  <c r="P348" i="1" s="1"/>
  <c r="R348" i="1" s="1"/>
  <c r="S348" i="1" s="1"/>
  <c r="O273" i="1"/>
  <c r="P273" i="1" s="1"/>
  <c r="R273" i="1" s="1"/>
  <c r="S273" i="1" s="1"/>
  <c r="M186" i="1"/>
  <c r="O186" i="1" s="1"/>
  <c r="N188" i="1"/>
  <c r="P188" i="1" s="1"/>
  <c r="R188" i="1" s="1"/>
  <c r="S188" i="1" s="1"/>
  <c r="M188" i="1"/>
  <c r="O188" i="1"/>
  <c r="P300" i="1"/>
  <c r="R300" i="1" s="1"/>
  <c r="S300" i="1" s="1"/>
  <c r="M313" i="1"/>
  <c r="N313" i="1" s="1"/>
  <c r="P264" i="1"/>
  <c r="R264" i="1" s="1"/>
  <c r="S264" i="1" s="1"/>
  <c r="O195" i="1"/>
  <c r="M195" i="1"/>
  <c r="N195" i="1" s="1"/>
  <c r="P195" i="1" s="1"/>
  <c r="R195" i="1" s="1"/>
  <c r="S195" i="1" s="1"/>
  <c r="M214" i="1"/>
  <c r="N214" i="1" s="1"/>
  <c r="M306" i="1"/>
  <c r="O306" i="1" s="1"/>
  <c r="O268" i="1"/>
  <c r="N310" i="1"/>
  <c r="M310" i="1"/>
  <c r="O310" i="1" s="1"/>
  <c r="P271" i="1"/>
  <c r="R271" i="1" s="1"/>
  <c r="S271" i="1" s="1"/>
  <c r="M274" i="1"/>
  <c r="N274" i="1" s="1"/>
  <c r="P274" i="1" s="1"/>
  <c r="R274" i="1" s="1"/>
  <c r="S274" i="1" s="1"/>
  <c r="O274" i="1"/>
  <c r="M212" i="1"/>
  <c r="N212" i="1" s="1"/>
  <c r="N328" i="1"/>
  <c r="P328" i="1" s="1"/>
  <c r="R328" i="1" s="1"/>
  <c r="S328" i="1" s="1"/>
  <c r="O347" i="1"/>
  <c r="M347" i="1"/>
  <c r="N347" i="1" s="1"/>
  <c r="P347" i="1" s="1"/>
  <c r="R347" i="1" s="1"/>
  <c r="S347" i="1" s="1"/>
  <c r="M293" i="1"/>
  <c r="N293" i="1" s="1"/>
  <c r="M239" i="1"/>
  <c r="N239" i="1" s="1"/>
  <c r="M287" i="1"/>
  <c r="O287" i="1"/>
  <c r="N287" i="1"/>
  <c r="P287" i="1" s="1"/>
  <c r="R287" i="1" s="1"/>
  <c r="S287" i="1" s="1"/>
  <c r="M283" i="1"/>
  <c r="O283" i="1"/>
  <c r="N283" i="1"/>
  <c r="P283" i="1" s="1"/>
  <c r="R283" i="1" s="1"/>
  <c r="S283" i="1" s="1"/>
  <c r="N292" i="1"/>
  <c r="P292" i="1" s="1"/>
  <c r="R292" i="1" s="1"/>
  <c r="S292" i="1" s="1"/>
  <c r="N165" i="1"/>
  <c r="P165" i="1" s="1"/>
  <c r="R165" i="1" s="1"/>
  <c r="S165" i="1" s="1"/>
  <c r="N190" i="1"/>
  <c r="P190" i="1" s="1"/>
  <c r="R190" i="1" s="1"/>
  <c r="S190" i="1" s="1"/>
  <c r="M333" i="1"/>
  <c r="O333" i="1" s="1"/>
  <c r="P268" i="1"/>
  <c r="R268" i="1" s="1"/>
  <c r="S268" i="1" s="1"/>
  <c r="M166" i="1"/>
  <c r="N166" i="1" s="1"/>
  <c r="P166" i="1" s="1"/>
  <c r="R166" i="1" s="1"/>
  <c r="S166" i="1" s="1"/>
  <c r="O166" i="1"/>
  <c r="M250" i="1"/>
  <c r="O250" i="1" s="1"/>
  <c r="N250" i="1"/>
  <c r="M218" i="1"/>
  <c r="O218" i="1" s="1"/>
  <c r="O370" i="1"/>
  <c r="N370" i="1"/>
  <c r="P370" i="1" s="1"/>
  <c r="R370" i="1" s="1"/>
  <c r="S370" i="1" s="1"/>
  <c r="M370" i="1"/>
  <c r="M280" i="1"/>
  <c r="O280" i="1" s="1"/>
  <c r="M311" i="1"/>
  <c r="O311" i="1" s="1"/>
  <c r="N241" i="1"/>
  <c r="M241" i="1"/>
  <c r="O241" i="1" s="1"/>
  <c r="O246" i="1"/>
  <c r="M246" i="1"/>
  <c r="N246" i="1" s="1"/>
  <c r="P246" i="1" s="1"/>
  <c r="R246" i="1" s="1"/>
  <c r="S246" i="1" s="1"/>
  <c r="P309" i="1"/>
  <c r="R309" i="1" s="1"/>
  <c r="S309" i="1" s="1"/>
  <c r="N339" i="1"/>
  <c r="P339" i="1" s="1"/>
  <c r="R339" i="1" s="1"/>
  <c r="S339" i="1" s="1"/>
  <c r="N183" i="1"/>
  <c r="M183" i="1"/>
  <c r="O183" i="1" s="1"/>
  <c r="P308" i="1"/>
  <c r="R308" i="1" s="1"/>
  <c r="S308" i="1" s="1"/>
  <c r="M361" i="1"/>
  <c r="O361" i="1" s="1"/>
  <c r="M178" i="1"/>
  <c r="N178" i="1" s="1"/>
  <c r="P178" i="1" s="1"/>
  <c r="R178" i="1" s="1"/>
  <c r="S178" i="1" s="1"/>
  <c r="O178" i="1"/>
  <c r="P180" i="1"/>
  <c r="R180" i="1" s="1"/>
  <c r="S180" i="1" s="1"/>
  <c r="O317" i="1"/>
  <c r="M317" i="1"/>
  <c r="N317" i="1"/>
  <c r="M363" i="1"/>
  <c r="O363" i="1" s="1"/>
  <c r="M366" i="1"/>
  <c r="O366" i="1" s="1"/>
  <c r="M162" i="1"/>
  <c r="O162" i="1" s="1"/>
  <c r="O256" i="1"/>
  <c r="N256" i="1"/>
  <c r="P256" i="1" s="1"/>
  <c r="R256" i="1" s="1"/>
  <c r="S256" i="1" s="1"/>
  <c r="M256" i="1"/>
  <c r="M244" i="1"/>
  <c r="O244" i="1" s="1"/>
  <c r="M187" i="1"/>
  <c r="N187" i="1" s="1"/>
  <c r="P187" i="1" s="1"/>
  <c r="R187" i="1" s="1"/>
  <c r="S187" i="1" s="1"/>
  <c r="O187" i="1"/>
  <c r="P294" i="1"/>
  <c r="R294" i="1" s="1"/>
  <c r="S294" i="1" s="1"/>
  <c r="M356" i="1"/>
  <c r="O356" i="1" s="1"/>
  <c r="M368" i="1"/>
  <c r="O368" i="1" s="1"/>
  <c r="P282" i="1"/>
  <c r="R282" i="1" s="1"/>
  <c r="S282" i="1" s="1"/>
  <c r="O259" i="1"/>
  <c r="M259" i="1"/>
  <c r="N259" i="1" s="1"/>
  <c r="P259" i="1" s="1"/>
  <c r="R259" i="1" s="1"/>
  <c r="S259" i="1" s="1"/>
  <c r="O349" i="1"/>
  <c r="M349" i="1"/>
  <c r="N349" i="1" s="1"/>
  <c r="P349" i="1" s="1"/>
  <c r="R349" i="1" s="1"/>
  <c r="S349" i="1" s="1"/>
  <c r="M260" i="1"/>
  <c r="O260" i="1" s="1"/>
  <c r="N179" i="1"/>
  <c r="M179" i="1"/>
  <c r="O179" i="1"/>
  <c r="M338" i="1"/>
  <c r="O338" i="1" s="1"/>
  <c r="O213" i="1"/>
  <c r="N213" i="1"/>
  <c r="P213" i="1" s="1"/>
  <c r="R213" i="1" s="1"/>
  <c r="S213" i="1" s="1"/>
  <c r="M213" i="1"/>
  <c r="O261" i="1"/>
  <c r="N261" i="1"/>
  <c r="P261" i="1" s="1"/>
  <c r="R261" i="1" s="1"/>
  <c r="S261" i="1" s="1"/>
  <c r="M261" i="1"/>
  <c r="M168" i="1"/>
  <c r="N168" i="1" s="1"/>
  <c r="P168" i="1" s="1"/>
  <c r="R168" i="1" s="1"/>
  <c r="S168" i="1" s="1"/>
  <c r="O168" i="1"/>
  <c r="O202" i="1"/>
  <c r="N202" i="1"/>
  <c r="M202" i="1"/>
  <c r="O332" i="1"/>
  <c r="M332" i="1"/>
  <c r="N332" i="1" s="1"/>
  <c r="P332" i="1" s="1"/>
  <c r="R332" i="1" s="1"/>
  <c r="S332" i="1" s="1"/>
  <c r="M248" i="1"/>
  <c r="O248" i="1" s="1"/>
  <c r="M219" i="1"/>
  <c r="N219" i="1" s="1"/>
  <c r="M359" i="1"/>
  <c r="O359" i="1" s="1"/>
  <c r="O351" i="1"/>
  <c r="N351" i="1"/>
  <c r="P351" i="1" s="1"/>
  <c r="R351" i="1" s="1"/>
  <c r="S351" i="1" s="1"/>
  <c r="M351" i="1"/>
  <c r="O337" i="1"/>
  <c r="N337" i="1"/>
  <c r="P337" i="1" s="1"/>
  <c r="R337" i="1" s="1"/>
  <c r="S337" i="1" s="1"/>
  <c r="M337" i="1"/>
  <c r="M314" i="1"/>
  <c r="O314" i="1"/>
  <c r="N314" i="1"/>
  <c r="P314" i="1" s="1"/>
  <c r="R314" i="1" s="1"/>
  <c r="S314" i="1" s="1"/>
  <c r="P275" i="1"/>
  <c r="R275" i="1" s="1"/>
  <c r="S275" i="1" s="1"/>
  <c r="P169" i="1"/>
  <c r="R169" i="1" s="1"/>
  <c r="S169" i="1" s="1"/>
  <c r="M336" i="1"/>
  <c r="N336" i="1" s="1"/>
  <c r="P344" i="1"/>
  <c r="R344" i="1" s="1"/>
  <c r="S344" i="1" s="1"/>
  <c r="M217" i="1"/>
  <c r="O217" i="1" s="1"/>
  <c r="N272" i="1"/>
  <c r="M272" i="1"/>
  <c r="O272" i="1"/>
  <c r="M254" i="1"/>
  <c r="O254" i="1" s="1"/>
  <c r="O171" i="1"/>
  <c r="N171" i="1"/>
  <c r="P171" i="1" s="1"/>
  <c r="R171" i="1" s="1"/>
  <c r="S171" i="1" s="1"/>
  <c r="M171" i="1"/>
  <c r="O204" i="1"/>
  <c r="N204" i="1"/>
  <c r="P204" i="1" s="1"/>
  <c r="R204" i="1" s="1"/>
  <c r="S204" i="1" s="1"/>
  <c r="M204" i="1"/>
  <c r="P293" i="1" l="1"/>
  <c r="R293" i="1" s="1"/>
  <c r="S293" i="1" s="1"/>
  <c r="P198" i="1"/>
  <c r="R198" i="1" s="1"/>
  <c r="S198" i="1" s="1"/>
  <c r="P214" i="1"/>
  <c r="R214" i="1" s="1"/>
  <c r="S214" i="1" s="1"/>
  <c r="P193" i="1"/>
  <c r="R193" i="1" s="1"/>
  <c r="S193" i="1" s="1"/>
  <c r="P335" i="1"/>
  <c r="R335" i="1" s="1"/>
  <c r="S335" i="1" s="1"/>
  <c r="P281" i="1"/>
  <c r="R281" i="1" s="1"/>
  <c r="S281" i="1" s="1"/>
  <c r="O336" i="1"/>
  <c r="P336" i="1" s="1"/>
  <c r="R336" i="1" s="1"/>
  <c r="S336" i="1" s="1"/>
  <c r="O219" i="1"/>
  <c r="P219" i="1" s="1"/>
  <c r="R219" i="1" s="1"/>
  <c r="S219" i="1" s="1"/>
  <c r="N356" i="1"/>
  <c r="P356" i="1" s="1"/>
  <c r="R356" i="1" s="1"/>
  <c r="S356" i="1" s="1"/>
  <c r="N244" i="1"/>
  <c r="P244" i="1" s="1"/>
  <c r="R244" i="1" s="1"/>
  <c r="S244" i="1" s="1"/>
  <c r="N366" i="1"/>
  <c r="P366" i="1" s="1"/>
  <c r="R366" i="1" s="1"/>
  <c r="S366" i="1" s="1"/>
  <c r="N280" i="1"/>
  <c r="P280" i="1" s="1"/>
  <c r="R280" i="1" s="1"/>
  <c r="S280" i="1" s="1"/>
  <c r="N333" i="1"/>
  <c r="P333" i="1" s="1"/>
  <c r="R333" i="1" s="1"/>
  <c r="S333" i="1" s="1"/>
  <c r="N306" i="1"/>
  <c r="P306" i="1" s="1"/>
  <c r="R306" i="1" s="1"/>
  <c r="S306" i="1" s="1"/>
  <c r="N186" i="1"/>
  <c r="P186" i="1" s="1"/>
  <c r="R186" i="1" s="1"/>
  <c r="S186" i="1" s="1"/>
  <c r="N170" i="1"/>
  <c r="P170" i="1" s="1"/>
  <c r="R170" i="1" s="1"/>
  <c r="S170" i="1" s="1"/>
  <c r="O198" i="1"/>
  <c r="N267" i="1"/>
  <c r="P267" i="1" s="1"/>
  <c r="R267" i="1" s="1"/>
  <c r="S267" i="1" s="1"/>
  <c r="O301" i="1"/>
  <c r="P301" i="1" s="1"/>
  <c r="R301" i="1" s="1"/>
  <c r="S301" i="1" s="1"/>
  <c r="N220" i="1"/>
  <c r="P220" i="1" s="1"/>
  <c r="R220" i="1" s="1"/>
  <c r="S220" i="1" s="1"/>
  <c r="P243" i="1"/>
  <c r="R243" i="1" s="1"/>
  <c r="S243" i="1" s="1"/>
  <c r="O193" i="1"/>
  <c r="N342" i="1"/>
  <c r="P342" i="1" s="1"/>
  <c r="R342" i="1" s="1"/>
  <c r="S342" i="1" s="1"/>
  <c r="P257" i="1"/>
  <c r="R257" i="1" s="1"/>
  <c r="S257" i="1" s="1"/>
  <c r="P203" i="1"/>
  <c r="R203" i="1" s="1"/>
  <c r="S203" i="1" s="1"/>
  <c r="P272" i="1"/>
  <c r="R272" i="1" s="1"/>
  <c r="S272" i="1" s="1"/>
  <c r="P202" i="1"/>
  <c r="R202" i="1" s="1"/>
  <c r="S202" i="1" s="1"/>
  <c r="P179" i="1"/>
  <c r="R179" i="1" s="1"/>
  <c r="S179" i="1" s="1"/>
  <c r="O313" i="1"/>
  <c r="P313" i="1" s="1"/>
  <c r="R313" i="1" s="1"/>
  <c r="S313" i="1" s="1"/>
  <c r="O210" i="1"/>
  <c r="P210" i="1" s="1"/>
  <c r="R210" i="1" s="1"/>
  <c r="S210" i="1" s="1"/>
  <c r="O265" i="1"/>
  <c r="P265" i="1" s="1"/>
  <c r="R265" i="1" s="1"/>
  <c r="S265" i="1" s="1"/>
  <c r="O325" i="1"/>
  <c r="P325" i="1" s="1"/>
  <c r="R325" i="1" s="1"/>
  <c r="S325" i="1" s="1"/>
  <c r="P240" i="1"/>
  <c r="R240" i="1" s="1"/>
  <c r="S240" i="1" s="1"/>
  <c r="O206" i="1"/>
  <c r="P206" i="1" s="1"/>
  <c r="R206" i="1" s="1"/>
  <c r="S206" i="1" s="1"/>
  <c r="P353" i="1"/>
  <c r="R353" i="1" s="1"/>
  <c r="S353" i="1" s="1"/>
  <c r="P222" i="1"/>
  <c r="R222" i="1" s="1"/>
  <c r="S222" i="1" s="1"/>
  <c r="P183" i="1"/>
  <c r="R183" i="1" s="1"/>
  <c r="S183" i="1" s="1"/>
  <c r="N260" i="1"/>
  <c r="P260" i="1" s="1"/>
  <c r="R260" i="1" s="1"/>
  <c r="S260" i="1" s="1"/>
  <c r="N363" i="1"/>
  <c r="P363" i="1" s="1"/>
  <c r="R363" i="1" s="1"/>
  <c r="S363" i="1" s="1"/>
  <c r="O239" i="1"/>
  <c r="P239" i="1" s="1"/>
  <c r="R239" i="1" s="1"/>
  <c r="S239" i="1" s="1"/>
  <c r="O214" i="1"/>
  <c r="N369" i="1"/>
  <c r="P369" i="1" s="1"/>
  <c r="R369" i="1" s="1"/>
  <c r="S369" i="1" s="1"/>
  <c r="N355" i="1"/>
  <c r="P355" i="1" s="1"/>
  <c r="R355" i="1" s="1"/>
  <c r="S355" i="1" s="1"/>
  <c r="O277" i="1"/>
  <c r="P277" i="1" s="1"/>
  <c r="R277" i="1" s="1"/>
  <c r="S277" i="1" s="1"/>
  <c r="N296" i="1"/>
  <c r="P296" i="1" s="1"/>
  <c r="R296" i="1" s="1"/>
  <c r="S296" i="1" s="1"/>
  <c r="P324" i="1"/>
  <c r="R324" i="1" s="1"/>
  <c r="S324" i="1" s="1"/>
  <c r="O157" i="1"/>
  <c r="P157" i="1" s="1"/>
  <c r="R157" i="1" s="1"/>
  <c r="S157" i="1" s="1"/>
  <c r="N360" i="1"/>
  <c r="P360" i="1" s="1"/>
  <c r="R360" i="1" s="1"/>
  <c r="S360" i="1" s="1"/>
  <c r="P197" i="1"/>
  <c r="R197" i="1" s="1"/>
  <c r="S197" i="1" s="1"/>
  <c r="N217" i="1"/>
  <c r="P217" i="1" s="1"/>
  <c r="R217" i="1" s="1"/>
  <c r="S217" i="1" s="1"/>
  <c r="P191" i="1"/>
  <c r="R191" i="1" s="1"/>
  <c r="S191" i="1" s="1"/>
  <c r="P322" i="1"/>
  <c r="R322" i="1" s="1"/>
  <c r="S322" i="1" s="1"/>
  <c r="P201" i="1"/>
  <c r="R201" i="1" s="1"/>
  <c r="S201" i="1" s="1"/>
  <c r="P159" i="1"/>
  <c r="R159" i="1" s="1"/>
  <c r="S159" i="1" s="1"/>
  <c r="P253" i="1"/>
  <c r="R253" i="1" s="1"/>
  <c r="S253" i="1" s="1"/>
  <c r="P367" i="1"/>
  <c r="R367" i="1" s="1"/>
  <c r="S367" i="1" s="1"/>
  <c r="P167" i="1"/>
  <c r="R167" i="1" s="1"/>
  <c r="S167" i="1" s="1"/>
  <c r="P329" i="1"/>
  <c r="R329" i="1" s="1"/>
  <c r="S329" i="1" s="1"/>
  <c r="P250" i="1"/>
  <c r="R250" i="1" s="1"/>
  <c r="S250" i="1" s="1"/>
  <c r="N248" i="1"/>
  <c r="P248" i="1" s="1"/>
  <c r="R248" i="1" s="1"/>
  <c r="S248" i="1" s="1"/>
  <c r="N311" i="1"/>
  <c r="P311" i="1" s="1"/>
  <c r="R311" i="1" s="1"/>
  <c r="S311" i="1" s="1"/>
  <c r="P340" i="1"/>
  <c r="R340" i="1" s="1"/>
  <c r="S340" i="1" s="1"/>
  <c r="N254" i="1"/>
  <c r="P254" i="1" s="1"/>
  <c r="R254" i="1" s="1"/>
  <c r="S254" i="1" s="1"/>
  <c r="N359" i="1"/>
  <c r="P359" i="1" s="1"/>
  <c r="R359" i="1" s="1"/>
  <c r="S359" i="1" s="1"/>
  <c r="N338" i="1"/>
  <c r="P338" i="1" s="1"/>
  <c r="R338" i="1" s="1"/>
  <c r="S338" i="1" s="1"/>
  <c r="N368" i="1"/>
  <c r="P368" i="1" s="1"/>
  <c r="R368" i="1" s="1"/>
  <c r="S368" i="1" s="1"/>
  <c r="N162" i="1"/>
  <c r="P162" i="1" s="1"/>
  <c r="R162" i="1" s="1"/>
  <c r="S162" i="1" s="1"/>
  <c r="P317" i="1"/>
  <c r="R317" i="1" s="1"/>
  <c r="S317" i="1" s="1"/>
  <c r="N361" i="1"/>
  <c r="P361" i="1" s="1"/>
  <c r="R361" i="1" s="1"/>
  <c r="S361" i="1" s="1"/>
  <c r="N218" i="1"/>
  <c r="P218" i="1" s="1"/>
  <c r="R218" i="1" s="1"/>
  <c r="S218" i="1" s="1"/>
  <c r="O293" i="1"/>
  <c r="O212" i="1"/>
  <c r="P212" i="1" s="1"/>
  <c r="R212" i="1" s="1"/>
  <c r="S212" i="1" s="1"/>
  <c r="P238" i="1"/>
  <c r="R238" i="1" s="1"/>
  <c r="S238" i="1" s="1"/>
  <c r="N298" i="1"/>
  <c r="P298" i="1" s="1"/>
  <c r="R298" i="1" s="1"/>
  <c r="S298" i="1" s="1"/>
  <c r="N334" i="1"/>
  <c r="P334" i="1" s="1"/>
  <c r="R334" i="1" s="1"/>
  <c r="S334" i="1" s="1"/>
  <c r="N304" i="1"/>
  <c r="P304" i="1" s="1"/>
  <c r="R304" i="1" s="1"/>
  <c r="S304" i="1" s="1"/>
  <c r="O286" i="1"/>
  <c r="P286" i="1" s="1"/>
  <c r="R286" i="1" s="1"/>
  <c r="S286" i="1" s="1"/>
  <c r="N350" i="1"/>
  <c r="P350" i="1" s="1"/>
  <c r="R350" i="1" s="1"/>
  <c r="S350" i="1" s="1"/>
  <c r="P241" i="1"/>
  <c r="R241" i="1" s="1"/>
  <c r="S241" i="1" s="1"/>
  <c r="P310" i="1"/>
  <c r="R310" i="1" s="1"/>
  <c r="S310" i="1" s="1"/>
  <c r="P276" i="1"/>
  <c r="R276" i="1" s="1"/>
  <c r="S276" i="1" s="1"/>
  <c r="D386" i="1" l="1"/>
  <c r="E386" i="1" s="1"/>
  <c r="G386" i="1" s="1"/>
  <c r="H386" i="1" s="1"/>
  <c r="D385" i="1"/>
  <c r="E385" i="1" s="1"/>
  <c r="G385" i="1" s="1"/>
  <c r="H385" i="1" s="1"/>
  <c r="D384" i="1"/>
  <c r="E384" i="1" s="1"/>
  <c r="G384" i="1" s="1"/>
  <c r="D383" i="1"/>
  <c r="E383" i="1" s="1"/>
  <c r="G383" i="1" s="1"/>
  <c r="H383" i="1" s="1"/>
  <c r="D382" i="1"/>
  <c r="E382" i="1" s="1"/>
  <c r="G382" i="1" s="1"/>
  <c r="H382" i="1" s="1"/>
  <c r="I381" i="1"/>
  <c r="K381" i="1" s="1"/>
  <c r="D381" i="1"/>
  <c r="E381" i="1" s="1"/>
  <c r="G381" i="1" s="1"/>
  <c r="H381" i="1" s="1"/>
  <c r="I379" i="1"/>
  <c r="K379" i="1" s="1"/>
  <c r="D379" i="1"/>
  <c r="E379" i="1" s="1"/>
  <c r="G379" i="1" s="1"/>
  <c r="H379" i="1" s="1"/>
  <c r="I378" i="1"/>
  <c r="K378" i="1" s="1"/>
  <c r="D378" i="1"/>
  <c r="E378" i="1" s="1"/>
  <c r="G378" i="1" s="1"/>
  <c r="H378" i="1" s="1"/>
  <c r="D377" i="1"/>
  <c r="E377" i="1" s="1"/>
  <c r="G377" i="1" s="1"/>
  <c r="H377" i="1" s="1"/>
  <c r="D376" i="1"/>
  <c r="E376" i="1" s="1"/>
  <c r="G376" i="1" s="1"/>
  <c r="H376" i="1" s="1"/>
  <c r="D375" i="1"/>
  <c r="E375" i="1" s="1"/>
  <c r="G375" i="1" s="1"/>
  <c r="D374" i="1"/>
  <c r="E374" i="1" s="1"/>
  <c r="G374" i="1" s="1"/>
  <c r="H374" i="1" s="1"/>
  <c r="H375" i="1" l="1"/>
  <c r="I375" i="1"/>
  <c r="K375" i="1" s="1"/>
  <c r="N381" i="1"/>
  <c r="M381" i="1"/>
  <c r="O381" i="1" s="1"/>
  <c r="H384" i="1"/>
  <c r="I384" i="1"/>
  <c r="K384" i="1" s="1"/>
  <c r="N378" i="1"/>
  <c r="M378" i="1"/>
  <c r="O378" i="1" s="1"/>
  <c r="I382" i="1"/>
  <c r="K382" i="1" s="1"/>
  <c r="I376" i="1"/>
  <c r="K376" i="1" s="1"/>
  <c r="I385" i="1"/>
  <c r="K385" i="1" s="1"/>
  <c r="N379" i="1"/>
  <c r="M379" i="1"/>
  <c r="I374" i="1"/>
  <c r="K374" i="1" s="1"/>
  <c r="O379" i="1"/>
  <c r="I383" i="1"/>
  <c r="K383" i="1" s="1"/>
  <c r="I377" i="1"/>
  <c r="K377" i="1" s="1"/>
  <c r="I386" i="1"/>
  <c r="K386" i="1" s="1"/>
  <c r="N377" i="1" l="1"/>
  <c r="P377" i="1" s="1"/>
  <c r="R377" i="1" s="1"/>
  <c r="S377" i="1" s="1"/>
  <c r="M377" i="1"/>
  <c r="O377" i="1"/>
  <c r="M374" i="1"/>
  <c r="N374" i="1" s="1"/>
  <c r="P374" i="1" s="1"/>
  <c r="R374" i="1" s="1"/>
  <c r="S374" i="1" s="1"/>
  <c r="O374" i="1"/>
  <c r="P379" i="1"/>
  <c r="R379" i="1" s="1"/>
  <c r="S379" i="1" s="1"/>
  <c r="M385" i="1"/>
  <c r="N385" i="1" s="1"/>
  <c r="M382" i="1"/>
  <c r="O382" i="1" s="1"/>
  <c r="N375" i="1"/>
  <c r="P375" i="1" s="1"/>
  <c r="R375" i="1" s="1"/>
  <c r="S375" i="1" s="1"/>
  <c r="M375" i="1"/>
  <c r="O375" i="1"/>
  <c r="N386" i="1"/>
  <c r="M386" i="1"/>
  <c r="O386" i="1" s="1"/>
  <c r="P378" i="1"/>
  <c r="R378" i="1" s="1"/>
  <c r="S378" i="1" s="1"/>
  <c r="M376" i="1"/>
  <c r="N376" i="1" s="1"/>
  <c r="M384" i="1"/>
  <c r="N384" i="1" s="1"/>
  <c r="P381" i="1"/>
  <c r="R381" i="1" s="1"/>
  <c r="S381" i="1" s="1"/>
  <c r="N383" i="1"/>
  <c r="P383" i="1" s="1"/>
  <c r="R383" i="1" s="1"/>
  <c r="S383" i="1" s="1"/>
  <c r="M383" i="1"/>
  <c r="O383" i="1"/>
  <c r="P376" i="1" l="1"/>
  <c r="R376" i="1" s="1"/>
  <c r="S376" i="1" s="1"/>
  <c r="N382" i="1"/>
  <c r="P382" i="1" s="1"/>
  <c r="R382" i="1" s="1"/>
  <c r="S382" i="1" s="1"/>
  <c r="O376" i="1"/>
  <c r="O385" i="1"/>
  <c r="P385" i="1" s="1"/>
  <c r="R385" i="1" s="1"/>
  <c r="S385" i="1" s="1"/>
  <c r="O384" i="1"/>
  <c r="P384" i="1" s="1"/>
  <c r="R384" i="1" s="1"/>
  <c r="S384" i="1" s="1"/>
  <c r="P386" i="1"/>
  <c r="R386" i="1" s="1"/>
  <c r="S386" i="1" s="1"/>
  <c r="D413" i="1" l="1"/>
  <c r="E413" i="1" s="1"/>
  <c r="G413" i="1" s="1"/>
  <c r="H413" i="1" l="1"/>
  <c r="I413" i="1" s="1"/>
  <c r="K413" i="1" s="1"/>
  <c r="D412" i="1"/>
  <c r="E412" i="1" s="1"/>
  <c r="G412" i="1" s="1"/>
  <c r="M413" i="1" l="1"/>
  <c r="O413" i="1" s="1"/>
  <c r="H412" i="1"/>
  <c r="I412" i="1"/>
  <c r="K412" i="1" s="1"/>
  <c r="D417" i="1"/>
  <c r="E417" i="1" s="1"/>
  <c r="G417" i="1" s="1"/>
  <c r="N413" i="1" l="1"/>
  <c r="P413" i="1" s="1"/>
  <c r="R413" i="1" s="1"/>
  <c r="S413" i="1" s="1"/>
  <c r="H417" i="1"/>
  <c r="I417" i="1" s="1"/>
  <c r="K417" i="1" s="1"/>
  <c r="M412" i="1"/>
  <c r="O412" i="1" s="1"/>
  <c r="G530" i="1"/>
  <c r="M417" i="1" l="1"/>
  <c r="N417" i="1" s="1"/>
  <c r="N412" i="1"/>
  <c r="P412" i="1" s="1"/>
  <c r="R412" i="1" s="1"/>
  <c r="S412" i="1" s="1"/>
  <c r="O417" i="1" l="1"/>
  <c r="P417" i="1" s="1"/>
  <c r="D494" i="1"/>
  <c r="E494" i="1" s="1"/>
  <c r="G494" i="1" s="1"/>
  <c r="D493" i="1"/>
  <c r="E493" i="1" s="1"/>
  <c r="G493" i="1" s="1"/>
  <c r="D492" i="1"/>
  <c r="E492" i="1" s="1"/>
  <c r="G492" i="1" s="1"/>
  <c r="D491" i="1"/>
  <c r="E491" i="1" s="1"/>
  <c r="G491" i="1" s="1"/>
  <c r="D490" i="1"/>
  <c r="E490" i="1" s="1"/>
  <c r="G490" i="1" s="1"/>
  <c r="D489" i="1"/>
  <c r="E489" i="1" s="1"/>
  <c r="G489" i="1" s="1"/>
  <c r="D488" i="1"/>
  <c r="E488" i="1" s="1"/>
  <c r="G488" i="1" s="1"/>
  <c r="D487" i="1"/>
  <c r="E487" i="1" s="1"/>
  <c r="G487" i="1" s="1"/>
  <c r="D486" i="1"/>
  <c r="E486" i="1" s="1"/>
  <c r="G486" i="1" s="1"/>
  <c r="D485" i="1"/>
  <c r="E485" i="1" s="1"/>
  <c r="G485" i="1" s="1"/>
  <c r="D484" i="1"/>
  <c r="E484" i="1" s="1"/>
  <c r="G484" i="1" s="1"/>
  <c r="D482" i="1"/>
  <c r="E482" i="1" s="1"/>
  <c r="G482" i="1" s="1"/>
  <c r="D481" i="1"/>
  <c r="E481" i="1" s="1"/>
  <c r="G481" i="1" s="1"/>
  <c r="D480" i="1"/>
  <c r="E480" i="1" s="1"/>
  <c r="G480" i="1" s="1"/>
  <c r="D479" i="1"/>
  <c r="E479" i="1" s="1"/>
  <c r="G479" i="1" s="1"/>
  <c r="H479" i="1" s="1"/>
  <c r="D478" i="1"/>
  <c r="E478" i="1" s="1"/>
  <c r="G478" i="1" s="1"/>
  <c r="D477" i="1"/>
  <c r="E477" i="1" s="1"/>
  <c r="G477" i="1" s="1"/>
  <c r="H477" i="1" s="1"/>
  <c r="D476" i="1"/>
  <c r="E476" i="1" s="1"/>
  <c r="G476" i="1" s="1"/>
  <c r="D475" i="1"/>
  <c r="E475" i="1" s="1"/>
  <c r="G475" i="1" s="1"/>
  <c r="H475" i="1" s="1"/>
  <c r="D474" i="1"/>
  <c r="E474" i="1" s="1"/>
  <c r="G474" i="1" s="1"/>
  <c r="D472" i="1"/>
  <c r="E472" i="1" s="1"/>
  <c r="G472" i="1" s="1"/>
  <c r="H472" i="1" s="1"/>
  <c r="D471" i="1"/>
  <c r="E471" i="1" s="1"/>
  <c r="G471" i="1" s="1"/>
  <c r="H471" i="1" s="1"/>
  <c r="D470" i="1"/>
  <c r="E470" i="1" s="1"/>
  <c r="G470" i="1" s="1"/>
  <c r="H470" i="1" s="1"/>
  <c r="D469" i="1"/>
  <c r="E469" i="1" s="1"/>
  <c r="G469" i="1" s="1"/>
  <c r="D468" i="1"/>
  <c r="E468" i="1" s="1"/>
  <c r="G468" i="1" s="1"/>
  <c r="H468" i="1" s="1"/>
  <c r="D467" i="1"/>
  <c r="E467" i="1" s="1"/>
  <c r="G467" i="1" s="1"/>
  <c r="D466" i="1"/>
  <c r="E466" i="1" s="1"/>
  <c r="G466" i="1" s="1"/>
  <c r="H466" i="1" s="1"/>
  <c r="D465" i="1"/>
  <c r="E465" i="1" s="1"/>
  <c r="G465" i="1" s="1"/>
  <c r="D464" i="1"/>
  <c r="E464" i="1" s="1"/>
  <c r="G464" i="1" s="1"/>
  <c r="H464" i="1" s="1"/>
  <c r="D463" i="1"/>
  <c r="E463" i="1" s="1"/>
  <c r="G463" i="1" s="1"/>
  <c r="D462" i="1"/>
  <c r="E462" i="1" s="1"/>
  <c r="G462" i="1" s="1"/>
  <c r="H462" i="1" s="1"/>
  <c r="D460" i="1"/>
  <c r="E460" i="1" s="1"/>
  <c r="G460" i="1" s="1"/>
  <c r="H460" i="1" s="1"/>
  <c r="D459" i="1"/>
  <c r="E459" i="1" s="1"/>
  <c r="G459" i="1" s="1"/>
  <c r="H459" i="1" s="1"/>
  <c r="D458" i="1"/>
  <c r="E458" i="1" s="1"/>
  <c r="G458" i="1" s="1"/>
  <c r="H458" i="1" s="1"/>
  <c r="D457" i="1"/>
  <c r="E457" i="1" s="1"/>
  <c r="G457" i="1" s="1"/>
  <c r="H457" i="1" s="1"/>
  <c r="D456" i="1"/>
  <c r="E456" i="1" s="1"/>
  <c r="G456" i="1" s="1"/>
  <c r="D455" i="1"/>
  <c r="E455" i="1" s="1"/>
  <c r="G455" i="1" s="1"/>
  <c r="H455" i="1" s="1"/>
  <c r="D454" i="1"/>
  <c r="E454" i="1" s="1"/>
  <c r="G454" i="1" s="1"/>
  <c r="H454" i="1" s="1"/>
  <c r="D453" i="1"/>
  <c r="E453" i="1" s="1"/>
  <c r="G453" i="1" s="1"/>
  <c r="H453" i="1" s="1"/>
  <c r="D452" i="1"/>
  <c r="E452" i="1" s="1"/>
  <c r="G452" i="1" s="1"/>
  <c r="D451" i="1"/>
  <c r="E451" i="1" s="1"/>
  <c r="G451" i="1" s="1"/>
  <c r="H451" i="1" s="1"/>
  <c r="D449" i="1"/>
  <c r="E449" i="1" s="1"/>
  <c r="G449" i="1" s="1"/>
  <c r="D448" i="1"/>
  <c r="E448" i="1" s="1"/>
  <c r="G448" i="1" s="1"/>
  <c r="H448" i="1" s="1"/>
  <c r="D447" i="1"/>
  <c r="E447" i="1" s="1"/>
  <c r="G447" i="1" s="1"/>
  <c r="D446" i="1"/>
  <c r="E446" i="1" s="1"/>
  <c r="G446" i="1" s="1"/>
  <c r="H446" i="1" s="1"/>
  <c r="D445" i="1"/>
  <c r="E445" i="1" s="1"/>
  <c r="G445" i="1" s="1"/>
  <c r="D444" i="1"/>
  <c r="E444" i="1" s="1"/>
  <c r="G444" i="1" s="1"/>
  <c r="H444" i="1" s="1"/>
  <c r="D443" i="1"/>
  <c r="E443" i="1" s="1"/>
  <c r="G443" i="1" s="1"/>
  <c r="H443" i="1" s="1"/>
  <c r="D442" i="1"/>
  <c r="E442" i="1" s="1"/>
  <c r="G442" i="1" s="1"/>
  <c r="H442" i="1" s="1"/>
  <c r="D441" i="1"/>
  <c r="E441" i="1" s="1"/>
  <c r="G441" i="1" s="1"/>
  <c r="H441" i="1" s="1"/>
  <c r="D439" i="1"/>
  <c r="E439" i="1" s="1"/>
  <c r="G439" i="1" s="1"/>
  <c r="H439" i="1" s="1"/>
  <c r="D438" i="1"/>
  <c r="E438" i="1" s="1"/>
  <c r="G438" i="1" s="1"/>
  <c r="D437" i="1"/>
  <c r="E437" i="1" s="1"/>
  <c r="G437" i="1" s="1"/>
  <c r="H437" i="1" s="1"/>
  <c r="D436" i="1"/>
  <c r="E436" i="1" s="1"/>
  <c r="G436" i="1" s="1"/>
  <c r="I448" i="1" l="1"/>
  <c r="K448" i="1" s="1"/>
  <c r="M448" i="1" s="1"/>
  <c r="N448" i="1" s="1"/>
  <c r="I466" i="1"/>
  <c r="K466" i="1" s="1"/>
  <c r="M466" i="1" s="1"/>
  <c r="N466" i="1" s="1"/>
  <c r="H476" i="1"/>
  <c r="I476" i="1" s="1"/>
  <c r="K476" i="1" s="1"/>
  <c r="M476" i="1" s="1"/>
  <c r="O476" i="1" s="1"/>
  <c r="I444" i="1"/>
  <c r="K444" i="1" s="1"/>
  <c r="M444" i="1" s="1"/>
  <c r="N444" i="1" s="1"/>
  <c r="I462" i="1"/>
  <c r="K462" i="1" s="1"/>
  <c r="M462" i="1" s="1"/>
  <c r="I451" i="1"/>
  <c r="K451" i="1" s="1"/>
  <c r="M451" i="1" s="1"/>
  <c r="N451" i="1" s="1"/>
  <c r="I468" i="1"/>
  <c r="K468" i="1" s="1"/>
  <c r="M468" i="1" s="1"/>
  <c r="N468" i="1" s="1"/>
  <c r="I441" i="1"/>
  <c r="K441" i="1" s="1"/>
  <c r="M441" i="1" s="1"/>
  <c r="O441" i="1" s="1"/>
  <c r="I458" i="1"/>
  <c r="K458" i="1" s="1"/>
  <c r="M458" i="1" s="1"/>
  <c r="N458" i="1" s="1"/>
  <c r="H474" i="1"/>
  <c r="I474" i="1" s="1"/>
  <c r="K474" i="1" s="1"/>
  <c r="H438" i="1"/>
  <c r="I438" i="1" s="1"/>
  <c r="K438" i="1" s="1"/>
  <c r="H467" i="1"/>
  <c r="I467" i="1" s="1"/>
  <c r="K467" i="1" s="1"/>
  <c r="H445" i="1"/>
  <c r="I445" i="1" s="1"/>
  <c r="K445" i="1" s="1"/>
  <c r="H463" i="1"/>
  <c r="I463" i="1" s="1"/>
  <c r="K463" i="1" s="1"/>
  <c r="H452" i="1"/>
  <c r="I452" i="1" s="1"/>
  <c r="K452" i="1" s="1"/>
  <c r="H465" i="1"/>
  <c r="I465" i="1" s="1"/>
  <c r="K465" i="1" s="1"/>
  <c r="H436" i="1"/>
  <c r="I436" i="1" s="1"/>
  <c r="K436" i="1" s="1"/>
  <c r="H449" i="1"/>
  <c r="I449" i="1" s="1"/>
  <c r="K449" i="1" s="1"/>
  <c r="H456" i="1"/>
  <c r="I456" i="1" s="1"/>
  <c r="K456" i="1" s="1"/>
  <c r="H469" i="1"/>
  <c r="I469" i="1" s="1"/>
  <c r="K469" i="1" s="1"/>
  <c r="H447" i="1"/>
  <c r="I447" i="1" s="1"/>
  <c r="K447" i="1" s="1"/>
  <c r="H481" i="1"/>
  <c r="I481" i="1" s="1"/>
  <c r="K481" i="1" s="1"/>
  <c r="H485" i="1"/>
  <c r="I485" i="1" s="1"/>
  <c r="K485" i="1" s="1"/>
  <c r="H486" i="1"/>
  <c r="I486" i="1" s="1"/>
  <c r="K486" i="1" s="1"/>
  <c r="H489" i="1"/>
  <c r="I489" i="1" s="1"/>
  <c r="K489" i="1" s="1"/>
  <c r="I453" i="1"/>
  <c r="K453" i="1" s="1"/>
  <c r="H492" i="1"/>
  <c r="I492" i="1" s="1"/>
  <c r="K492" i="1" s="1"/>
  <c r="I455" i="1"/>
  <c r="K455" i="1" s="1"/>
  <c r="I457" i="1"/>
  <c r="K457" i="1" s="1"/>
  <c r="I475" i="1"/>
  <c r="K475" i="1" s="1"/>
  <c r="I479" i="1"/>
  <c r="K479" i="1" s="1"/>
  <c r="H482" i="1"/>
  <c r="I482" i="1" s="1"/>
  <c r="K482" i="1" s="1"/>
  <c r="I443" i="1"/>
  <c r="K443" i="1" s="1"/>
  <c r="I437" i="1"/>
  <c r="K437" i="1" s="1"/>
  <c r="I472" i="1"/>
  <c r="K472" i="1" s="1"/>
  <c r="I439" i="1"/>
  <c r="K439" i="1" s="1"/>
  <c r="I442" i="1"/>
  <c r="K442" i="1" s="1"/>
  <c r="I459" i="1"/>
  <c r="K459" i="1" s="1"/>
  <c r="I477" i="1"/>
  <c r="K477" i="1" s="1"/>
  <c r="H490" i="1"/>
  <c r="I490" i="1" s="1"/>
  <c r="K490" i="1" s="1"/>
  <c r="H493" i="1"/>
  <c r="I493" i="1" s="1"/>
  <c r="K493" i="1" s="1"/>
  <c r="I460" i="1"/>
  <c r="K460" i="1" s="1"/>
  <c r="I470" i="1"/>
  <c r="K470" i="1" s="1"/>
  <c r="H484" i="1"/>
  <c r="I484" i="1" s="1"/>
  <c r="K484" i="1" s="1"/>
  <c r="H487" i="1"/>
  <c r="I487" i="1" s="1"/>
  <c r="K487" i="1" s="1"/>
  <c r="I446" i="1"/>
  <c r="K446" i="1" s="1"/>
  <c r="I454" i="1"/>
  <c r="K454" i="1" s="1"/>
  <c r="I464" i="1"/>
  <c r="K464" i="1" s="1"/>
  <c r="I471" i="1"/>
  <c r="K471" i="1" s="1"/>
  <c r="H480" i="1"/>
  <c r="I480" i="1" s="1"/>
  <c r="K480" i="1" s="1"/>
  <c r="H494" i="1"/>
  <c r="I494" i="1" s="1"/>
  <c r="K494" i="1" s="1"/>
  <c r="H478" i="1"/>
  <c r="I478" i="1" s="1"/>
  <c r="K478" i="1" s="1"/>
  <c r="H488" i="1"/>
  <c r="I488" i="1" s="1"/>
  <c r="K488" i="1" s="1"/>
  <c r="H491" i="1"/>
  <c r="I491" i="1" s="1"/>
  <c r="K491" i="1" s="1"/>
  <c r="O448" i="1" l="1"/>
  <c r="P448" i="1" s="1"/>
  <c r="R448" i="1" s="1"/>
  <c r="S448" i="1" s="1"/>
  <c r="O462" i="1"/>
  <c r="N462" i="1"/>
  <c r="N476" i="1"/>
  <c r="P476" i="1" s="1"/>
  <c r="R476" i="1" s="1"/>
  <c r="S476" i="1" s="1"/>
  <c r="M445" i="1"/>
  <c r="N445" i="1" s="1"/>
  <c r="M436" i="1"/>
  <c r="N436" i="1" s="1"/>
  <c r="M491" i="1"/>
  <c r="O491" i="1" s="1"/>
  <c r="M488" i="1"/>
  <c r="O488" i="1" s="1"/>
  <c r="M465" i="1"/>
  <c r="N465" i="1" s="1"/>
  <c r="M493" i="1"/>
  <c r="N493" i="1" s="1"/>
  <c r="M478" i="1"/>
  <c r="N478" i="1" s="1"/>
  <c r="M449" i="1"/>
  <c r="O449" i="1" s="1"/>
  <c r="M480" i="1"/>
  <c r="N480" i="1" s="1"/>
  <c r="M463" i="1"/>
  <c r="O463" i="1" s="1"/>
  <c r="M467" i="1"/>
  <c r="N467" i="1" s="1"/>
  <c r="M489" i="1"/>
  <c r="N489" i="1" s="1"/>
  <c r="M487" i="1"/>
  <c r="N487" i="1" s="1"/>
  <c r="M481" i="1"/>
  <c r="O481" i="1" s="1"/>
  <c r="M484" i="1"/>
  <c r="N484" i="1" s="1"/>
  <c r="M471" i="1"/>
  <c r="N471" i="1" s="1"/>
  <c r="M477" i="1"/>
  <c r="O477" i="1" s="1"/>
  <c r="O466" i="1"/>
  <c r="P466" i="1" s="1"/>
  <c r="R466" i="1" s="1"/>
  <c r="S466" i="1" s="1"/>
  <c r="O468" i="1"/>
  <c r="P468" i="1" s="1"/>
  <c r="R468" i="1" s="1"/>
  <c r="S468" i="1" s="1"/>
  <c r="M464" i="1"/>
  <c r="N464" i="1" s="1"/>
  <c r="M482" i="1"/>
  <c r="N482" i="1" s="1"/>
  <c r="M452" i="1"/>
  <c r="N452" i="1" s="1"/>
  <c r="M454" i="1"/>
  <c r="N454" i="1" s="1"/>
  <c r="M470" i="1"/>
  <c r="O470" i="1" s="1"/>
  <c r="M442" i="1"/>
  <c r="N442" i="1" s="1"/>
  <c r="M479" i="1"/>
  <c r="O479" i="1" s="1"/>
  <c r="N441" i="1"/>
  <c r="P441" i="1" s="1"/>
  <c r="R441" i="1" s="1"/>
  <c r="S441" i="1" s="1"/>
  <c r="M438" i="1"/>
  <c r="N438" i="1" s="1"/>
  <c r="M446" i="1"/>
  <c r="N446" i="1" s="1"/>
  <c r="M460" i="1"/>
  <c r="O460" i="1" s="1"/>
  <c r="M439" i="1"/>
  <c r="N439" i="1" s="1"/>
  <c r="M475" i="1"/>
  <c r="N475" i="1" s="1"/>
  <c r="O458" i="1"/>
  <c r="P458" i="1" s="1"/>
  <c r="R458" i="1" s="1"/>
  <c r="S458" i="1" s="1"/>
  <c r="O451" i="1"/>
  <c r="P451" i="1" s="1"/>
  <c r="R451" i="1" s="1"/>
  <c r="S451" i="1" s="1"/>
  <c r="O444" i="1"/>
  <c r="P444" i="1" s="1"/>
  <c r="R444" i="1" s="1"/>
  <c r="S444" i="1" s="1"/>
  <c r="M459" i="1"/>
  <c r="N459" i="1" s="1"/>
  <c r="M456" i="1"/>
  <c r="N456" i="1" s="1"/>
  <c r="M494" i="1"/>
  <c r="O494" i="1" s="1"/>
  <c r="M472" i="1"/>
  <c r="N472" i="1" s="1"/>
  <c r="M457" i="1"/>
  <c r="O457" i="1" s="1"/>
  <c r="M486" i="1"/>
  <c r="N486" i="1" s="1"/>
  <c r="M485" i="1"/>
  <c r="N485" i="1" s="1"/>
  <c r="M447" i="1"/>
  <c r="N447" i="1" s="1"/>
  <c r="M437" i="1"/>
  <c r="N437" i="1" s="1"/>
  <c r="M455" i="1"/>
  <c r="N455" i="1" s="1"/>
  <c r="M490" i="1"/>
  <c r="O490" i="1" s="1"/>
  <c r="M443" i="1"/>
  <c r="N443" i="1" s="1"/>
  <c r="M492" i="1"/>
  <c r="O492" i="1" s="1"/>
  <c r="M469" i="1"/>
  <c r="N469" i="1" s="1"/>
  <c r="M474" i="1"/>
  <c r="N474" i="1" s="1"/>
  <c r="M453" i="1"/>
  <c r="N453" i="1" s="1"/>
  <c r="P462" i="1" l="1"/>
  <c r="R462" i="1" s="1"/>
  <c r="S462" i="1" s="1"/>
  <c r="O436" i="1"/>
  <c r="P436" i="1" s="1"/>
  <c r="R436" i="1" s="1"/>
  <c r="S436" i="1" s="1"/>
  <c r="O445" i="1"/>
  <c r="P445" i="1" s="1"/>
  <c r="R445" i="1" s="1"/>
  <c r="S445" i="1" s="1"/>
  <c r="O465" i="1"/>
  <c r="P465" i="1" s="1"/>
  <c r="R465" i="1" s="1"/>
  <c r="S465" i="1" s="1"/>
  <c r="O469" i="1"/>
  <c r="P469" i="1" s="1"/>
  <c r="R469" i="1" s="1"/>
  <c r="S469" i="1" s="1"/>
  <c r="N491" i="1"/>
  <c r="P491" i="1" s="1"/>
  <c r="R491" i="1" s="1"/>
  <c r="S491" i="1" s="1"/>
  <c r="O438" i="1"/>
  <c r="P438" i="1" s="1"/>
  <c r="R438" i="1" s="1"/>
  <c r="S438" i="1" s="1"/>
  <c r="O493" i="1"/>
  <c r="P493" i="1" s="1"/>
  <c r="R493" i="1" s="1"/>
  <c r="S493" i="1" s="1"/>
  <c r="O455" i="1"/>
  <c r="P455" i="1" s="1"/>
  <c r="R455" i="1" s="1"/>
  <c r="S455" i="1" s="1"/>
  <c r="O439" i="1"/>
  <c r="P439" i="1" s="1"/>
  <c r="R439" i="1" s="1"/>
  <c r="S439" i="1" s="1"/>
  <c r="O437" i="1"/>
  <c r="P437" i="1" s="1"/>
  <c r="R437" i="1" s="1"/>
  <c r="S437" i="1" s="1"/>
  <c r="O456" i="1"/>
  <c r="P456" i="1" s="1"/>
  <c r="R456" i="1" s="1"/>
  <c r="S456" i="1" s="1"/>
  <c r="O471" i="1"/>
  <c r="P471" i="1" s="1"/>
  <c r="R471" i="1" s="1"/>
  <c r="S471" i="1" s="1"/>
  <c r="N470" i="1"/>
  <c r="P470" i="1" s="1"/>
  <c r="R470" i="1" s="1"/>
  <c r="S470" i="1" s="1"/>
  <c r="O484" i="1"/>
  <c r="P484" i="1" s="1"/>
  <c r="R484" i="1" s="1"/>
  <c r="S484" i="1" s="1"/>
  <c r="N463" i="1"/>
  <c r="P463" i="1" s="1"/>
  <c r="R463" i="1" s="1"/>
  <c r="S463" i="1" s="1"/>
  <c r="O480" i="1"/>
  <c r="P480" i="1" s="1"/>
  <c r="R480" i="1" s="1"/>
  <c r="S480" i="1" s="1"/>
  <c r="O453" i="1"/>
  <c r="P453" i="1" s="1"/>
  <c r="R453" i="1" s="1"/>
  <c r="S453" i="1" s="1"/>
  <c r="N492" i="1"/>
  <c r="P492" i="1" s="1"/>
  <c r="R492" i="1" s="1"/>
  <c r="S492" i="1" s="1"/>
  <c r="O447" i="1"/>
  <c r="P447" i="1" s="1"/>
  <c r="R447" i="1" s="1"/>
  <c r="S447" i="1" s="1"/>
  <c r="O475" i="1"/>
  <c r="P475" i="1" s="1"/>
  <c r="R475" i="1" s="1"/>
  <c r="S475" i="1" s="1"/>
  <c r="O452" i="1"/>
  <c r="P452" i="1" s="1"/>
  <c r="R452" i="1" s="1"/>
  <c r="S452" i="1" s="1"/>
  <c r="N477" i="1"/>
  <c r="P477" i="1" s="1"/>
  <c r="R477" i="1" s="1"/>
  <c r="S477" i="1" s="1"/>
  <c r="O487" i="1"/>
  <c r="P487" i="1" s="1"/>
  <c r="R487" i="1" s="1"/>
  <c r="S487" i="1" s="1"/>
  <c r="N460" i="1"/>
  <c r="P460" i="1" s="1"/>
  <c r="R460" i="1" s="1"/>
  <c r="S460" i="1" s="1"/>
  <c r="N449" i="1"/>
  <c r="P449" i="1" s="1"/>
  <c r="R449" i="1" s="1"/>
  <c r="S449" i="1" s="1"/>
  <c r="O474" i="1"/>
  <c r="P474" i="1" s="1"/>
  <c r="R474" i="1" s="1"/>
  <c r="S474" i="1" s="1"/>
  <c r="O485" i="1"/>
  <c r="P485" i="1" s="1"/>
  <c r="R485" i="1" s="1"/>
  <c r="S485" i="1" s="1"/>
  <c r="O459" i="1"/>
  <c r="P459" i="1" s="1"/>
  <c r="R459" i="1" s="1"/>
  <c r="S459" i="1" s="1"/>
  <c r="O442" i="1"/>
  <c r="P442" i="1" s="1"/>
  <c r="R442" i="1" s="1"/>
  <c r="S442" i="1" s="1"/>
  <c r="O464" i="1"/>
  <c r="P464" i="1" s="1"/>
  <c r="R464" i="1" s="1"/>
  <c r="S464" i="1" s="1"/>
  <c r="O467" i="1"/>
  <c r="P467" i="1" s="1"/>
  <c r="R467" i="1" s="1"/>
  <c r="S467" i="1" s="1"/>
  <c r="O478" i="1"/>
  <c r="P478" i="1" s="1"/>
  <c r="R478" i="1" s="1"/>
  <c r="S478" i="1" s="1"/>
  <c r="O482" i="1"/>
  <c r="P482" i="1" s="1"/>
  <c r="R482" i="1" s="1"/>
  <c r="S482" i="1" s="1"/>
  <c r="O489" i="1"/>
  <c r="P489" i="1" s="1"/>
  <c r="R489" i="1" s="1"/>
  <c r="S489" i="1" s="1"/>
  <c r="O443" i="1"/>
  <c r="P443" i="1" s="1"/>
  <c r="R443" i="1" s="1"/>
  <c r="S443" i="1" s="1"/>
  <c r="O472" i="1"/>
  <c r="P472" i="1" s="1"/>
  <c r="R472" i="1" s="1"/>
  <c r="S472" i="1" s="1"/>
  <c r="O446" i="1"/>
  <c r="P446" i="1" s="1"/>
  <c r="R446" i="1" s="1"/>
  <c r="S446" i="1" s="1"/>
  <c r="N479" i="1"/>
  <c r="P479" i="1" s="1"/>
  <c r="R479" i="1" s="1"/>
  <c r="S479" i="1" s="1"/>
  <c r="O454" i="1"/>
  <c r="P454" i="1" s="1"/>
  <c r="R454" i="1" s="1"/>
  <c r="S454" i="1" s="1"/>
  <c r="N481" i="1"/>
  <c r="P481" i="1" s="1"/>
  <c r="R481" i="1" s="1"/>
  <c r="S481" i="1" s="1"/>
  <c r="N488" i="1"/>
  <c r="P488" i="1" s="1"/>
  <c r="R488" i="1" s="1"/>
  <c r="S488" i="1" s="1"/>
  <c r="N490" i="1"/>
  <c r="P490" i="1" s="1"/>
  <c r="R490" i="1" s="1"/>
  <c r="S490" i="1" s="1"/>
  <c r="O486" i="1"/>
  <c r="P486" i="1" s="1"/>
  <c r="R486" i="1" s="1"/>
  <c r="S486" i="1" s="1"/>
  <c r="N494" i="1"/>
  <c r="P494" i="1" s="1"/>
  <c r="R494" i="1" s="1"/>
  <c r="S494" i="1" s="1"/>
  <c r="N457" i="1"/>
  <c r="P457" i="1" s="1"/>
  <c r="R457" i="1" s="1"/>
  <c r="S457" i="1" s="1"/>
  <c r="H530" i="1" l="1"/>
  <c r="I530" i="1" s="1"/>
  <c r="D529" i="1"/>
  <c r="D530" i="1"/>
  <c r="D531" i="1"/>
  <c r="D532" i="1"/>
  <c r="D533" i="1"/>
  <c r="D534" i="1"/>
  <c r="D535" i="1"/>
  <c r="D518" i="1" l="1"/>
  <c r="D519" i="1"/>
  <c r="E519" i="1" s="1"/>
  <c r="D520" i="1"/>
  <c r="D517" i="1"/>
  <c r="K530" i="1" l="1"/>
  <c r="M530" i="1" s="1"/>
  <c r="N530" i="1" l="1"/>
  <c r="D416" i="1"/>
  <c r="E416" i="1" s="1"/>
  <c r="G416" i="1" s="1"/>
  <c r="O530" i="1" l="1"/>
  <c r="P530" i="1" s="1"/>
  <c r="R530" i="1" s="1"/>
  <c r="S530" i="1" s="1"/>
  <c r="H416" i="1"/>
  <c r="I416" i="1" s="1"/>
  <c r="K416" i="1" s="1"/>
  <c r="M416" i="1" l="1"/>
  <c r="N416" i="1" s="1"/>
  <c r="O416" i="1" l="1"/>
  <c r="P416" i="1" s="1"/>
  <c r="R416" i="1" s="1"/>
  <c r="S416" i="1" s="1"/>
  <c r="D409" i="1" l="1"/>
  <c r="E409" i="1" s="1"/>
  <c r="G409" i="1" s="1"/>
  <c r="D408" i="1"/>
  <c r="E408" i="1" s="1"/>
  <c r="G408" i="1" s="1"/>
  <c r="H408" i="1" l="1"/>
  <c r="I408" i="1" s="1"/>
  <c r="K408" i="1" s="1"/>
  <c r="H409" i="1"/>
  <c r="I409" i="1" s="1"/>
  <c r="K409" i="1" s="1"/>
  <c r="M408" i="1" l="1"/>
  <c r="O408" i="1" s="1"/>
  <c r="M409" i="1"/>
  <c r="O409" i="1" s="1"/>
  <c r="N409" i="1" l="1"/>
  <c r="P409" i="1" s="1"/>
  <c r="R409" i="1" s="1"/>
  <c r="S409" i="1" s="1"/>
  <c r="N408" i="1"/>
  <c r="P408" i="1" s="1"/>
  <c r="R408" i="1" s="1"/>
  <c r="S408" i="1" s="1"/>
  <c r="D391" i="1" l="1"/>
  <c r="E391" i="1" s="1"/>
  <c r="G391" i="1" s="1"/>
  <c r="D392" i="1"/>
  <c r="E392" i="1" s="1"/>
  <c r="G392" i="1" s="1"/>
  <c r="D393" i="1"/>
  <c r="E393" i="1" s="1"/>
  <c r="G393" i="1" s="1"/>
  <c r="D394" i="1"/>
  <c r="E394" i="1" s="1"/>
  <c r="G394" i="1" s="1"/>
  <c r="D395" i="1"/>
  <c r="E395" i="1" s="1"/>
  <c r="G395" i="1" s="1"/>
  <c r="D396" i="1"/>
  <c r="E396" i="1" s="1"/>
  <c r="G396" i="1" s="1"/>
  <c r="D397" i="1"/>
  <c r="E397" i="1" s="1"/>
  <c r="G397" i="1" s="1"/>
  <c r="D398" i="1"/>
  <c r="E398" i="1" s="1"/>
  <c r="G398" i="1" s="1"/>
  <c r="D399" i="1"/>
  <c r="E399" i="1" s="1"/>
  <c r="G399" i="1" s="1"/>
  <c r="H399" i="1" s="1"/>
  <c r="D400" i="1"/>
  <c r="E400" i="1" s="1"/>
  <c r="G400" i="1" s="1"/>
  <c r="D402" i="1"/>
  <c r="E402" i="1" s="1"/>
  <c r="G402" i="1" s="1"/>
  <c r="D403" i="1"/>
  <c r="E403" i="1" s="1"/>
  <c r="G403" i="1" s="1"/>
  <c r="H403" i="1" s="1"/>
  <c r="I403" i="1" s="1"/>
  <c r="K403" i="1" s="1"/>
  <c r="D404" i="1"/>
  <c r="E404" i="1" s="1"/>
  <c r="G404" i="1" s="1"/>
  <c r="D405" i="1"/>
  <c r="E405" i="1" s="1"/>
  <c r="G405" i="1" s="1"/>
  <c r="H405" i="1" s="1"/>
  <c r="I405" i="1" s="1"/>
  <c r="K405" i="1" s="1"/>
  <c r="D406" i="1"/>
  <c r="E406" i="1" s="1"/>
  <c r="G406" i="1" s="1"/>
  <c r="H406" i="1" s="1"/>
  <c r="D415" i="1"/>
  <c r="E415" i="1" s="1"/>
  <c r="G415" i="1" s="1"/>
  <c r="D419" i="1"/>
  <c r="E419" i="1" s="1"/>
  <c r="G419" i="1" s="1"/>
  <c r="D421" i="1"/>
  <c r="E421" i="1" s="1"/>
  <c r="G421" i="1" s="1"/>
  <c r="D423" i="1"/>
  <c r="E423" i="1" s="1"/>
  <c r="G423" i="1" s="1"/>
  <c r="D425" i="1"/>
  <c r="E425" i="1" s="1"/>
  <c r="G425" i="1" s="1"/>
  <c r="D427" i="1"/>
  <c r="E427" i="1" s="1"/>
  <c r="G427" i="1" s="1"/>
  <c r="H427" i="1" s="1"/>
  <c r="D429" i="1"/>
  <c r="E429" i="1" s="1"/>
  <c r="G429" i="1" s="1"/>
  <c r="H429" i="1" s="1"/>
  <c r="D431" i="1"/>
  <c r="E431" i="1" s="1"/>
  <c r="G431" i="1" s="1"/>
  <c r="H431" i="1" s="1"/>
  <c r="D433" i="1"/>
  <c r="E433" i="1" s="1"/>
  <c r="G433" i="1" s="1"/>
  <c r="D497" i="1"/>
  <c r="E497" i="1" s="1"/>
  <c r="G497" i="1" s="1"/>
  <c r="D498" i="1"/>
  <c r="E498" i="1" s="1"/>
  <c r="D499" i="1"/>
  <c r="E499" i="1" s="1"/>
  <c r="G499" i="1" s="1"/>
  <c r="D500" i="1"/>
  <c r="E500" i="1" s="1"/>
  <c r="G500" i="1" s="1"/>
  <c r="H500" i="1" s="1"/>
  <c r="D501" i="1"/>
  <c r="E501" i="1" s="1"/>
  <c r="G501" i="1" s="1"/>
  <c r="D502" i="1"/>
  <c r="E502" i="1" s="1"/>
  <c r="G502" i="1" s="1"/>
  <c r="H502" i="1" s="1"/>
  <c r="D503" i="1"/>
  <c r="E503" i="1" s="1"/>
  <c r="G503" i="1" s="1"/>
  <c r="D504" i="1"/>
  <c r="E504" i="1" s="1"/>
  <c r="G504" i="1" s="1"/>
  <c r="H504" i="1" s="1"/>
  <c r="D505" i="1"/>
  <c r="E505" i="1" s="1"/>
  <c r="G505" i="1" s="1"/>
  <c r="D507" i="1"/>
  <c r="E507" i="1" s="1"/>
  <c r="G507" i="1" s="1"/>
  <c r="H507" i="1" s="1"/>
  <c r="D508" i="1"/>
  <c r="E508" i="1" s="1"/>
  <c r="G508" i="1" s="1"/>
  <c r="D509" i="1"/>
  <c r="E509" i="1" s="1"/>
  <c r="G509" i="1" s="1"/>
  <c r="H509" i="1" s="1"/>
  <c r="D510" i="1"/>
  <c r="E510" i="1" s="1"/>
  <c r="G510" i="1" s="1"/>
  <c r="D513" i="1"/>
  <c r="E513" i="1" s="1"/>
  <c r="G513" i="1" s="1"/>
  <c r="D514" i="1"/>
  <c r="E514" i="1" s="1"/>
  <c r="G514" i="1" s="1"/>
  <c r="H514" i="1" s="1"/>
  <c r="E518" i="1"/>
  <c r="G519" i="1"/>
  <c r="E520" i="1"/>
  <c r="G520" i="1" s="1"/>
  <c r="H520" i="1" s="1"/>
  <c r="D523" i="1"/>
  <c r="E523" i="1" s="1"/>
  <c r="G523" i="1" s="1"/>
  <c r="H523" i="1" s="1"/>
  <c r="D524" i="1"/>
  <c r="E524" i="1" s="1"/>
  <c r="G524" i="1" s="1"/>
  <c r="D525" i="1"/>
  <c r="E525" i="1" s="1"/>
  <c r="G525" i="1" s="1"/>
  <c r="H525" i="1" s="1"/>
  <c r="D528" i="1"/>
  <c r="E528" i="1" s="1"/>
  <c r="G528" i="1" s="1"/>
  <c r="E529" i="1"/>
  <c r="E531" i="1"/>
  <c r="G531" i="1" s="1"/>
  <c r="E532" i="1"/>
  <c r="E533" i="1"/>
  <c r="G533" i="1" s="1"/>
  <c r="E534" i="1"/>
  <c r="E535" i="1"/>
  <c r="G535" i="1" s="1"/>
  <c r="D538" i="1"/>
  <c r="E538" i="1" s="1"/>
  <c r="G538" i="1" s="1"/>
  <c r="D540" i="1"/>
  <c r="E540" i="1" s="1"/>
  <c r="G540" i="1" s="1"/>
  <c r="G532" i="1" l="1"/>
  <c r="H532" i="1" s="1"/>
  <c r="I532" i="1" s="1"/>
  <c r="K532" i="1" s="1"/>
  <c r="G534" i="1"/>
  <c r="H534" i="1" s="1"/>
  <c r="I534" i="1" s="1"/>
  <c r="K534" i="1" s="1"/>
  <c r="G529" i="1"/>
  <c r="H529" i="1" s="1"/>
  <c r="I529" i="1" s="1"/>
  <c r="K529" i="1" s="1"/>
  <c r="G518" i="1"/>
  <c r="H518" i="1" s="1"/>
  <c r="I518" i="1" s="1"/>
  <c r="K518" i="1" s="1"/>
  <c r="G498" i="1"/>
  <c r="H498" i="1" s="1"/>
  <c r="I498" i="1" s="1"/>
  <c r="K498" i="1" s="1"/>
  <c r="H396" i="1"/>
  <c r="I396" i="1" s="1"/>
  <c r="K396" i="1" s="1"/>
  <c r="H394" i="1"/>
  <c r="I394" i="1" s="1"/>
  <c r="K394" i="1" s="1"/>
  <c r="H395" i="1"/>
  <c r="I395" i="1" s="1"/>
  <c r="K395" i="1" s="1"/>
  <c r="H393" i="1"/>
  <c r="I393" i="1" s="1"/>
  <c r="K393" i="1" s="1"/>
  <c r="H392" i="1"/>
  <c r="I392" i="1" s="1"/>
  <c r="K392" i="1" s="1"/>
  <c r="H398" i="1"/>
  <c r="I398" i="1" s="1"/>
  <c r="K398" i="1" s="1"/>
  <c r="H397" i="1"/>
  <c r="I397" i="1" s="1"/>
  <c r="K397" i="1" s="1"/>
  <c r="H391" i="1"/>
  <c r="I391" i="1" s="1"/>
  <c r="K391" i="1" s="1"/>
  <c r="H508" i="1"/>
  <c r="I508" i="1" s="1"/>
  <c r="K508" i="1" s="1"/>
  <c r="H503" i="1"/>
  <c r="I503" i="1" s="1"/>
  <c r="K503" i="1" s="1"/>
  <c r="H499" i="1"/>
  <c r="I499" i="1" s="1"/>
  <c r="K499" i="1" s="1"/>
  <c r="M499" i="1" s="1"/>
  <c r="O499" i="1" s="1"/>
  <c r="I509" i="1"/>
  <c r="K509" i="1" s="1"/>
  <c r="I504" i="1"/>
  <c r="K504" i="1" s="1"/>
  <c r="M504" i="1" s="1"/>
  <c r="O504" i="1" s="1"/>
  <c r="I427" i="1"/>
  <c r="K427" i="1" s="1"/>
  <c r="M427" i="1" s="1"/>
  <c r="N427" i="1" s="1"/>
  <c r="I500" i="1"/>
  <c r="K500" i="1" s="1"/>
  <c r="M500" i="1" s="1"/>
  <c r="O500" i="1" s="1"/>
  <c r="H510" i="1"/>
  <c r="I510" i="1" s="1"/>
  <c r="K510" i="1" s="1"/>
  <c r="H501" i="1"/>
  <c r="I501" i="1" s="1"/>
  <c r="K501" i="1" s="1"/>
  <c r="H497" i="1"/>
  <c r="I497" i="1" s="1"/>
  <c r="K497" i="1" s="1"/>
  <c r="H505" i="1"/>
  <c r="I505" i="1" s="1"/>
  <c r="K505" i="1" s="1"/>
  <c r="M405" i="1"/>
  <c r="O405" i="1" s="1"/>
  <c r="H415" i="1"/>
  <c r="I415" i="1" s="1"/>
  <c r="K415" i="1" s="1"/>
  <c r="H402" i="1"/>
  <c r="I402" i="1" s="1"/>
  <c r="K402" i="1" s="1"/>
  <c r="H425" i="1"/>
  <c r="I425" i="1" s="1"/>
  <c r="K425" i="1" s="1"/>
  <c r="H433" i="1"/>
  <c r="I433" i="1" s="1"/>
  <c r="K433" i="1" s="1"/>
  <c r="I429" i="1"/>
  <c r="K429" i="1" s="1"/>
  <c r="H404" i="1"/>
  <c r="I404" i="1" s="1"/>
  <c r="K404" i="1" s="1"/>
  <c r="I507" i="1"/>
  <c r="K507" i="1" s="1"/>
  <c r="I502" i="1"/>
  <c r="K502" i="1" s="1"/>
  <c r="H421" i="1"/>
  <c r="I421" i="1" s="1"/>
  <c r="K421" i="1" s="1"/>
  <c r="M403" i="1"/>
  <c r="O403" i="1" s="1"/>
  <c r="H419" i="1"/>
  <c r="I419" i="1" s="1"/>
  <c r="K419" i="1" s="1"/>
  <c r="I406" i="1"/>
  <c r="K406" i="1" s="1"/>
  <c r="H400" i="1"/>
  <c r="I400" i="1" s="1"/>
  <c r="K400" i="1" s="1"/>
  <c r="I431" i="1"/>
  <c r="K431" i="1" s="1"/>
  <c r="I399" i="1"/>
  <c r="K399" i="1" s="1"/>
  <c r="H423" i="1"/>
  <c r="I423" i="1" s="1"/>
  <c r="K423" i="1" s="1"/>
  <c r="H538" i="1"/>
  <c r="I538" i="1" s="1"/>
  <c r="K538" i="1" s="1"/>
  <c r="M538" i="1" s="1"/>
  <c r="H540" i="1"/>
  <c r="I540" i="1" s="1"/>
  <c r="K540" i="1" s="1"/>
  <c r="H524" i="1"/>
  <c r="I524" i="1" s="1"/>
  <c r="K524" i="1" s="1"/>
  <c r="H531" i="1"/>
  <c r="H519" i="1"/>
  <c r="I519" i="1" s="1"/>
  <c r="K519" i="1" s="1"/>
  <c r="H533" i="1"/>
  <c r="H535" i="1"/>
  <c r="H528" i="1"/>
  <c r="I528" i="1" s="1"/>
  <c r="K528" i="1" s="1"/>
  <c r="I514" i="1"/>
  <c r="K514" i="1" s="1"/>
  <c r="I525" i="1"/>
  <c r="K525" i="1" s="1"/>
  <c r="I523" i="1"/>
  <c r="K523" i="1" s="1"/>
  <c r="I520" i="1"/>
  <c r="K520" i="1" s="1"/>
  <c r="H513" i="1"/>
  <c r="I513" i="1" s="1"/>
  <c r="K513" i="1" s="1"/>
  <c r="H517" i="1"/>
  <c r="I517" i="1" s="1"/>
  <c r="K517" i="1" s="1"/>
  <c r="I535" i="1" l="1"/>
  <c r="K535" i="1" s="1"/>
  <c r="M535" i="1" s="1"/>
  <c r="N535" i="1" s="1"/>
  <c r="I531" i="1"/>
  <c r="K531" i="1" s="1"/>
  <c r="M531" i="1" s="1"/>
  <c r="N531" i="1" s="1"/>
  <c r="I533" i="1"/>
  <c r="K533" i="1" s="1"/>
  <c r="M533" i="1" s="1"/>
  <c r="N533" i="1" s="1"/>
  <c r="M532" i="1"/>
  <c r="N532" i="1" s="1"/>
  <c r="M534" i="1"/>
  <c r="N534" i="1" s="1"/>
  <c r="O427" i="1"/>
  <c r="P427" i="1" s="1"/>
  <c r="R427" i="1" s="1"/>
  <c r="S427" i="1" s="1"/>
  <c r="N403" i="1"/>
  <c r="P403" i="1" s="1"/>
  <c r="R403" i="1" s="1"/>
  <c r="S403" i="1" s="1"/>
  <c r="M398" i="1"/>
  <c r="N398" i="1" s="1"/>
  <c r="M392" i="1"/>
  <c r="N392" i="1" s="1"/>
  <c r="M395" i="1"/>
  <c r="O395" i="1" s="1"/>
  <c r="M397" i="1"/>
  <c r="N397" i="1" s="1"/>
  <c r="M394" i="1"/>
  <c r="N394" i="1" s="1"/>
  <c r="M396" i="1"/>
  <c r="N396" i="1" s="1"/>
  <c r="M391" i="1"/>
  <c r="O391" i="1" s="1"/>
  <c r="M393" i="1"/>
  <c r="O393" i="1" s="1"/>
  <c r="N500" i="1"/>
  <c r="P500" i="1" s="1"/>
  <c r="R500" i="1" s="1"/>
  <c r="S500" i="1" s="1"/>
  <c r="M503" i="1"/>
  <c r="N503" i="1" s="1"/>
  <c r="M508" i="1"/>
  <c r="N508" i="1" s="1"/>
  <c r="N405" i="1"/>
  <c r="P405" i="1" s="1"/>
  <c r="R405" i="1" s="1"/>
  <c r="S405" i="1" s="1"/>
  <c r="M509" i="1"/>
  <c r="N509" i="1" s="1"/>
  <c r="N504" i="1"/>
  <c r="P504" i="1" s="1"/>
  <c r="R504" i="1" s="1"/>
  <c r="S504" i="1" s="1"/>
  <c r="N499" i="1"/>
  <c r="P499" i="1" s="1"/>
  <c r="R499" i="1" s="1"/>
  <c r="S499" i="1" s="1"/>
  <c r="M497" i="1"/>
  <c r="O497" i="1" s="1"/>
  <c r="M415" i="1"/>
  <c r="O415" i="1" s="1"/>
  <c r="M505" i="1"/>
  <c r="N505" i="1" s="1"/>
  <c r="M421" i="1"/>
  <c r="O421" i="1" s="1"/>
  <c r="M501" i="1"/>
  <c r="N501" i="1" s="1"/>
  <c r="M425" i="1"/>
  <c r="N425" i="1" s="1"/>
  <c r="M510" i="1"/>
  <c r="N510" i="1" s="1"/>
  <c r="M402" i="1"/>
  <c r="N402" i="1" s="1"/>
  <c r="M502" i="1"/>
  <c r="O502" i="1" s="1"/>
  <c r="M507" i="1"/>
  <c r="N507" i="1" s="1"/>
  <c r="M400" i="1"/>
  <c r="O400" i="1" s="1"/>
  <c r="M433" i="1"/>
  <c r="N433" i="1" s="1"/>
  <c r="M406" i="1"/>
  <c r="O406" i="1" s="1"/>
  <c r="M419" i="1"/>
  <c r="N419" i="1" s="1"/>
  <c r="M399" i="1"/>
  <c r="N399" i="1" s="1"/>
  <c r="M498" i="1"/>
  <c r="O498" i="1" s="1"/>
  <c r="M404" i="1"/>
  <c r="N404" i="1" s="1"/>
  <c r="M423" i="1"/>
  <c r="N423" i="1" s="1"/>
  <c r="M431" i="1"/>
  <c r="O431" i="1" s="1"/>
  <c r="M429" i="1"/>
  <c r="N429" i="1" s="1"/>
  <c r="N538" i="1"/>
  <c r="O538" i="1" s="1"/>
  <c r="P538" i="1" s="1"/>
  <c r="R538" i="1" s="1"/>
  <c r="S538" i="1" s="1"/>
  <c r="M528" i="1"/>
  <c r="N528" i="1" s="1"/>
  <c r="M517" i="1"/>
  <c r="O517" i="1" s="1"/>
  <c r="M518" i="1"/>
  <c r="N518" i="1" s="1"/>
  <c r="M514" i="1"/>
  <c r="N514" i="1" s="1"/>
  <c r="M513" i="1"/>
  <c r="N513" i="1" s="1"/>
  <c r="M520" i="1"/>
  <c r="O520" i="1" s="1"/>
  <c r="M519" i="1"/>
  <c r="N519" i="1" s="1"/>
  <c r="M524" i="1"/>
  <c r="O524" i="1" s="1"/>
  <c r="M523" i="1"/>
  <c r="N523" i="1" s="1"/>
  <c r="M525" i="1"/>
  <c r="N525" i="1" s="1"/>
  <c r="M540" i="1"/>
  <c r="N540" i="1" s="1"/>
  <c r="M529" i="1"/>
  <c r="N529" i="1" s="1"/>
  <c r="O535" i="1" l="1"/>
  <c r="P535" i="1" s="1"/>
  <c r="R535" i="1" s="1"/>
  <c r="S535" i="1" s="1"/>
  <c r="O533" i="1"/>
  <c r="P533" i="1" s="1"/>
  <c r="R533" i="1" s="1"/>
  <c r="S533" i="1" s="1"/>
  <c r="O534" i="1"/>
  <c r="P534" i="1" s="1"/>
  <c r="R534" i="1" s="1"/>
  <c r="S534" i="1" s="1"/>
  <c r="O531" i="1"/>
  <c r="P531" i="1" s="1"/>
  <c r="R531" i="1" s="1"/>
  <c r="S531" i="1" s="1"/>
  <c r="O532" i="1"/>
  <c r="P532" i="1" s="1"/>
  <c r="R532" i="1" s="1"/>
  <c r="S532" i="1" s="1"/>
  <c r="O402" i="1"/>
  <c r="P402" i="1" s="1"/>
  <c r="R402" i="1" s="1"/>
  <c r="S402" i="1" s="1"/>
  <c r="O510" i="1"/>
  <c r="P510" i="1" s="1"/>
  <c r="R510" i="1" s="1"/>
  <c r="S510" i="1" s="1"/>
  <c r="N406" i="1"/>
  <c r="P406" i="1" s="1"/>
  <c r="R406" i="1" s="1"/>
  <c r="S406" i="1" s="1"/>
  <c r="N421" i="1"/>
  <c r="P421" i="1" s="1"/>
  <c r="R421" i="1" s="1"/>
  <c r="S421" i="1" s="1"/>
  <c r="N395" i="1"/>
  <c r="P395" i="1" s="1"/>
  <c r="R396" i="1" s="1"/>
  <c r="S396" i="1" s="1"/>
  <c r="O394" i="1"/>
  <c r="P394" i="1" s="1"/>
  <c r="R395" i="1" s="1"/>
  <c r="S395" i="1" s="1"/>
  <c r="N393" i="1"/>
  <c r="P393" i="1" s="1"/>
  <c r="R394" i="1" s="1"/>
  <c r="S394" i="1" s="1"/>
  <c r="O392" i="1"/>
  <c r="P392" i="1" s="1"/>
  <c r="R393" i="1" s="1"/>
  <c r="S393" i="1" s="1"/>
  <c r="N391" i="1"/>
  <c r="P391" i="1" s="1"/>
  <c r="O397" i="1"/>
  <c r="P397" i="1" s="1"/>
  <c r="R398" i="1" s="1"/>
  <c r="S398" i="1" s="1"/>
  <c r="O398" i="1"/>
  <c r="P398" i="1" s="1"/>
  <c r="O396" i="1"/>
  <c r="P396" i="1" s="1"/>
  <c r="R397" i="1" s="1"/>
  <c r="S397" i="1" s="1"/>
  <c r="O503" i="1"/>
  <c r="P503" i="1" s="1"/>
  <c r="R503" i="1" s="1"/>
  <c r="S503" i="1" s="1"/>
  <c r="O505" i="1"/>
  <c r="P505" i="1" s="1"/>
  <c r="R505" i="1" s="1"/>
  <c r="S505" i="1" s="1"/>
  <c r="O508" i="1"/>
  <c r="P508" i="1" s="1"/>
  <c r="R508" i="1" s="1"/>
  <c r="S508" i="1" s="1"/>
  <c r="N415" i="1"/>
  <c r="P415" i="1" s="1"/>
  <c r="R415" i="1" s="1"/>
  <c r="S415" i="1" s="1"/>
  <c r="O399" i="1"/>
  <c r="P399" i="1" s="1"/>
  <c r="R399" i="1" s="1"/>
  <c r="S399" i="1" s="1"/>
  <c r="O404" i="1"/>
  <c r="P404" i="1" s="1"/>
  <c r="R404" i="1" s="1"/>
  <c r="S404" i="1" s="1"/>
  <c r="O509" i="1"/>
  <c r="P509" i="1" s="1"/>
  <c r="R509" i="1" s="1"/>
  <c r="S509" i="1" s="1"/>
  <c r="N497" i="1"/>
  <c r="P497" i="1" s="1"/>
  <c r="R497" i="1" s="1"/>
  <c r="S497" i="1" s="1"/>
  <c r="N502" i="1"/>
  <c r="P502" i="1" s="1"/>
  <c r="R502" i="1" s="1"/>
  <c r="S502" i="1" s="1"/>
  <c r="O501" i="1"/>
  <c r="P501" i="1" s="1"/>
  <c r="R501" i="1" s="1"/>
  <c r="S501" i="1" s="1"/>
  <c r="N431" i="1"/>
  <c r="P431" i="1" s="1"/>
  <c r="R431" i="1" s="1"/>
  <c r="S431" i="1" s="1"/>
  <c r="O419" i="1"/>
  <c r="P419" i="1" s="1"/>
  <c r="R419" i="1" s="1"/>
  <c r="S419" i="1" s="1"/>
  <c r="N400" i="1"/>
  <c r="P400" i="1" s="1"/>
  <c r="R400" i="1" s="1"/>
  <c r="S400" i="1" s="1"/>
  <c r="O507" i="1"/>
  <c r="P507" i="1" s="1"/>
  <c r="R507" i="1" s="1"/>
  <c r="S507" i="1" s="1"/>
  <c r="O423" i="1"/>
  <c r="P423" i="1" s="1"/>
  <c r="R423" i="1" s="1"/>
  <c r="S423" i="1" s="1"/>
  <c r="N498" i="1"/>
  <c r="P498" i="1" s="1"/>
  <c r="R498" i="1" s="1"/>
  <c r="S498" i="1" s="1"/>
  <c r="O429" i="1"/>
  <c r="P429" i="1" s="1"/>
  <c r="R429" i="1" s="1"/>
  <c r="S429" i="1" s="1"/>
  <c r="O433" i="1"/>
  <c r="P433" i="1" s="1"/>
  <c r="R433" i="1" s="1"/>
  <c r="S433" i="1" s="1"/>
  <c r="O425" i="1"/>
  <c r="P425" i="1" s="1"/>
  <c r="R425" i="1" s="1"/>
  <c r="S425" i="1" s="1"/>
  <c r="O514" i="1"/>
  <c r="P514" i="1" s="1"/>
  <c r="R514" i="1" s="1"/>
  <c r="S514" i="1" s="1"/>
  <c r="N517" i="1"/>
  <c r="P517" i="1" s="1"/>
  <c r="R517" i="1" s="1"/>
  <c r="S517" i="1" s="1"/>
  <c r="N520" i="1"/>
  <c r="P520" i="1" s="1"/>
  <c r="R520" i="1" s="1"/>
  <c r="S520" i="1" s="1"/>
  <c r="O525" i="1"/>
  <c r="P525" i="1" s="1"/>
  <c r="R525" i="1" s="1"/>
  <c r="S525" i="1" s="1"/>
  <c r="N524" i="1"/>
  <c r="P524" i="1" s="1"/>
  <c r="R524" i="1" s="1"/>
  <c r="S524" i="1" s="1"/>
  <c r="O523" i="1"/>
  <c r="P523" i="1" s="1"/>
  <c r="R523" i="1" s="1"/>
  <c r="S523" i="1" s="1"/>
  <c r="O529" i="1"/>
  <c r="P529" i="1" s="1"/>
  <c r="R529" i="1" s="1"/>
  <c r="S529" i="1" s="1"/>
  <c r="O540" i="1"/>
  <c r="P540" i="1" s="1"/>
  <c r="R540" i="1" s="1"/>
  <c r="S540" i="1" s="1"/>
  <c r="O528" i="1"/>
  <c r="P528" i="1" s="1"/>
  <c r="R528" i="1" s="1"/>
  <c r="S528" i="1" s="1"/>
  <c r="O518" i="1"/>
  <c r="P518" i="1" s="1"/>
  <c r="R518" i="1" s="1"/>
  <c r="S518" i="1" s="1"/>
  <c r="O513" i="1"/>
  <c r="P513" i="1" s="1"/>
  <c r="R513" i="1" s="1"/>
  <c r="S513" i="1" s="1"/>
  <c r="O519" i="1"/>
  <c r="P519" i="1" s="1"/>
  <c r="R519" i="1" s="1"/>
  <c r="S519" i="1" s="1"/>
  <c r="D545" i="1"/>
  <c r="E545" i="1" s="1"/>
  <c r="G545" i="1" s="1"/>
  <c r="R391" i="1" l="1"/>
  <c r="S391" i="1" s="1"/>
  <c r="R392" i="1"/>
  <c r="S392" i="1" s="1"/>
  <c r="H545" i="1"/>
  <c r="I545" i="1" s="1"/>
  <c r="K545" i="1" s="1"/>
  <c r="M545" i="1" l="1"/>
  <c r="N545" i="1" s="1"/>
  <c r="O545" i="1" l="1"/>
  <c r="P545" i="1" s="1"/>
  <c r="R545" i="1" s="1"/>
  <c r="S545" i="1" s="1"/>
  <c r="D557" i="1" l="1"/>
  <c r="E557" i="1" s="1"/>
  <c r="G557" i="1" s="1"/>
  <c r="D558" i="1"/>
  <c r="E558" i="1" s="1"/>
  <c r="G558" i="1" s="1"/>
  <c r="D560" i="1"/>
  <c r="E560" i="1" s="1"/>
  <c r="G560" i="1" s="1"/>
  <c r="D561" i="1"/>
  <c r="E561" i="1" s="1"/>
  <c r="G561" i="1" s="1"/>
  <c r="D562" i="1"/>
  <c r="E562" i="1" s="1"/>
  <c r="G562" i="1" s="1"/>
  <c r="D563" i="1"/>
  <c r="E563" i="1" s="1"/>
  <c r="G563" i="1" s="1"/>
  <c r="H562" i="1" l="1"/>
  <c r="I562" i="1" s="1"/>
  <c r="K562" i="1" s="1"/>
  <c r="H560" i="1"/>
  <c r="I560" i="1" s="1"/>
  <c r="K560" i="1" s="1"/>
  <c r="H561" i="1"/>
  <c r="I561" i="1" s="1"/>
  <c r="K561" i="1" s="1"/>
  <c r="H563" i="1"/>
  <c r="I563" i="1" s="1"/>
  <c r="K563" i="1" s="1"/>
  <c r="H558" i="1"/>
  <c r="I558" i="1" s="1"/>
  <c r="K558" i="1" s="1"/>
  <c r="H557" i="1"/>
  <c r="I557" i="1" s="1"/>
  <c r="K557" i="1" s="1"/>
  <c r="M557" i="1" l="1"/>
  <c r="N557" i="1" s="1"/>
  <c r="M558" i="1"/>
  <c r="N558" i="1" s="1"/>
  <c r="M563" i="1"/>
  <c r="N563" i="1" s="1"/>
  <c r="M561" i="1"/>
  <c r="N561" i="1" s="1"/>
  <c r="M560" i="1"/>
  <c r="N560" i="1" s="1"/>
  <c r="M562" i="1"/>
  <c r="N562" i="1" s="1"/>
  <c r="O562" i="1" s="1"/>
  <c r="P562" i="1" l="1"/>
  <c r="R562" i="1" s="1"/>
  <c r="S562" i="1" s="1"/>
  <c r="O563" i="1"/>
  <c r="P563" i="1" s="1"/>
  <c r="R563" i="1" s="1"/>
  <c r="S563" i="1" s="1"/>
  <c r="O560" i="1"/>
  <c r="P560" i="1" s="1"/>
  <c r="R560" i="1" s="1"/>
  <c r="S560" i="1" s="1"/>
  <c r="O561" i="1"/>
  <c r="P561" i="1" s="1"/>
  <c r="R561" i="1" s="1"/>
  <c r="S561" i="1" s="1"/>
  <c r="O557" i="1"/>
  <c r="P557" i="1" s="1"/>
  <c r="R557" i="1" s="1"/>
  <c r="S557" i="1" s="1"/>
  <c r="O558" i="1"/>
  <c r="P558" i="1" s="1"/>
  <c r="R558" i="1" s="1"/>
  <c r="S558" i="1" s="1"/>
  <c r="D553" i="1" l="1"/>
  <c r="E553" i="1" s="1"/>
  <c r="G553" i="1" s="1"/>
  <c r="H553" i="1" l="1"/>
  <c r="I553" i="1" s="1"/>
  <c r="M553" i="1" l="1"/>
  <c r="N553" i="1" s="1"/>
  <c r="O553" i="1" s="1"/>
  <c r="P553" i="1" s="1"/>
  <c r="R553" i="1" s="1"/>
  <c r="S553" i="1" s="1"/>
  <c r="D552" i="1" l="1"/>
  <c r="E552" i="1" s="1"/>
  <c r="G552" i="1" s="1"/>
  <c r="D566" i="1"/>
  <c r="E566" i="1" s="1"/>
  <c r="G566" i="1" s="1"/>
  <c r="D567" i="1"/>
  <c r="E567" i="1" s="1"/>
  <c r="G567" i="1" s="1"/>
  <c r="D568" i="1"/>
  <c r="E568" i="1" s="1"/>
  <c r="G568" i="1" s="1"/>
  <c r="D569" i="1"/>
  <c r="E569" i="1" s="1"/>
  <c r="G569" i="1" s="1"/>
  <c r="D570" i="1"/>
  <c r="E570" i="1" s="1"/>
  <c r="G570" i="1" s="1"/>
  <c r="D571" i="1"/>
  <c r="E571" i="1" s="1"/>
  <c r="G571" i="1" s="1"/>
  <c r="D572" i="1"/>
  <c r="E572" i="1" s="1"/>
  <c r="G572" i="1" s="1"/>
  <c r="H572" i="1" s="1"/>
  <c r="D573" i="1"/>
  <c r="E573" i="1" s="1"/>
  <c r="G573" i="1" s="1"/>
  <c r="D574" i="1"/>
  <c r="E574" i="1" s="1"/>
  <c r="G574" i="1" s="1"/>
  <c r="D575" i="1"/>
  <c r="E575" i="1" s="1"/>
  <c r="G575" i="1" s="1"/>
  <c r="D565" i="1"/>
  <c r="E565" i="1" s="1"/>
  <c r="G565" i="1" s="1"/>
  <c r="D541" i="1"/>
  <c r="H552" i="1" l="1"/>
  <c r="I552" i="1" s="1"/>
  <c r="H568" i="1"/>
  <c r="I568" i="1" s="1"/>
  <c r="K568" i="1" s="1"/>
  <c r="H566" i="1"/>
  <c r="I566" i="1" s="1"/>
  <c r="K566" i="1" s="1"/>
  <c r="H569" i="1"/>
  <c r="I569" i="1" s="1"/>
  <c r="K569" i="1" s="1"/>
  <c r="H571" i="1"/>
  <c r="I571" i="1" s="1"/>
  <c r="K571" i="1" s="1"/>
  <c r="H574" i="1"/>
  <c r="I574" i="1" s="1"/>
  <c r="K574" i="1" s="1"/>
  <c r="H565" i="1"/>
  <c r="I565" i="1" s="1"/>
  <c r="K565" i="1" s="1"/>
  <c r="H575" i="1"/>
  <c r="I575" i="1" s="1"/>
  <c r="K575" i="1" s="1"/>
  <c r="H567" i="1"/>
  <c r="I567" i="1" s="1"/>
  <c r="K567" i="1" s="1"/>
  <c r="H573" i="1"/>
  <c r="I573" i="1" s="1"/>
  <c r="K573" i="1" s="1"/>
  <c r="I572" i="1"/>
  <c r="K572" i="1" s="1"/>
  <c r="H570" i="1"/>
  <c r="I570" i="1" s="1"/>
  <c r="K570" i="1" s="1"/>
  <c r="M552" i="1" l="1"/>
  <c r="N552" i="1" s="1"/>
  <c r="O552" i="1" s="1"/>
  <c r="P552" i="1" s="1"/>
  <c r="R552" i="1" s="1"/>
  <c r="S552" i="1" s="1"/>
  <c r="M573" i="1"/>
  <c r="N573" i="1" s="1"/>
  <c r="M571" i="1"/>
  <c r="N571" i="1" s="1"/>
  <c r="M565" i="1"/>
  <c r="N565" i="1" s="1"/>
  <c r="M575" i="1"/>
  <c r="N575" i="1" s="1"/>
  <c r="M570" i="1"/>
  <c r="N570" i="1" s="1"/>
  <c r="M574" i="1"/>
  <c r="N574" i="1" s="1"/>
  <c r="M572" i="1"/>
  <c r="N572" i="1" s="1"/>
  <c r="M569" i="1"/>
  <c r="N569" i="1" s="1"/>
  <c r="M566" i="1"/>
  <c r="N566" i="1" s="1"/>
  <c r="M567" i="1"/>
  <c r="N567" i="1" s="1"/>
  <c r="M568" i="1"/>
  <c r="N568" i="1" s="1"/>
  <c r="D549" i="1"/>
  <c r="D548" i="1"/>
  <c r="E548" i="1" s="1"/>
  <c r="G548" i="1" s="1"/>
  <c r="E549" i="1" l="1"/>
  <c r="G549" i="1" s="1"/>
  <c r="I549" i="1" s="1"/>
  <c r="K549" i="1" s="1"/>
  <c r="O568" i="1"/>
  <c r="P568" i="1" s="1"/>
  <c r="R568" i="1" s="1"/>
  <c r="S568" i="1" s="1"/>
  <c r="O570" i="1"/>
  <c r="P570" i="1" s="1"/>
  <c r="R570" i="1" s="1"/>
  <c r="S570" i="1" s="1"/>
  <c r="O571" i="1"/>
  <c r="P571" i="1" s="1"/>
  <c r="R571" i="1" s="1"/>
  <c r="S571" i="1" s="1"/>
  <c r="O574" i="1"/>
  <c r="P574" i="1" s="1"/>
  <c r="R574" i="1" s="1"/>
  <c r="S574" i="1" s="1"/>
  <c r="O566" i="1"/>
  <c r="P566" i="1" s="1"/>
  <c r="R566" i="1" s="1"/>
  <c r="S566" i="1" s="1"/>
  <c r="O569" i="1"/>
  <c r="P569" i="1" s="1"/>
  <c r="R569" i="1" s="1"/>
  <c r="S569" i="1" s="1"/>
  <c r="O575" i="1"/>
  <c r="P575" i="1" s="1"/>
  <c r="R575" i="1" s="1"/>
  <c r="S575" i="1" s="1"/>
  <c r="O572" i="1"/>
  <c r="P572" i="1" s="1"/>
  <c r="R572" i="1" s="1"/>
  <c r="S572" i="1" s="1"/>
  <c r="O565" i="1"/>
  <c r="P565" i="1" s="1"/>
  <c r="R565" i="1" s="1"/>
  <c r="S565" i="1" s="1"/>
  <c r="O567" i="1"/>
  <c r="P567" i="1" s="1"/>
  <c r="R567" i="1" s="1"/>
  <c r="S567" i="1" s="1"/>
  <c r="O573" i="1"/>
  <c r="P573" i="1" s="1"/>
  <c r="R573" i="1" s="1"/>
  <c r="S573" i="1" s="1"/>
  <c r="H548" i="1"/>
  <c r="I548" i="1" s="1"/>
  <c r="K548" i="1" s="1"/>
  <c r="M549" i="1" l="1"/>
  <c r="N549" i="1" s="1"/>
  <c r="M548" i="1"/>
  <c r="N548" i="1" s="1"/>
  <c r="O549" i="1" l="1"/>
  <c r="P549" i="1" s="1"/>
  <c r="R549" i="1" s="1"/>
  <c r="S549" i="1" s="1"/>
  <c r="O548" i="1"/>
  <c r="P548" i="1" s="1"/>
  <c r="R548" i="1" s="1"/>
  <c r="S548" i="1" s="1"/>
  <c r="E541" i="1" l="1"/>
  <c r="G541" i="1" s="1"/>
  <c r="H541" i="1" l="1"/>
  <c r="I541" i="1" s="1"/>
  <c r="K541" i="1" s="1"/>
  <c r="M541" i="1" l="1"/>
  <c r="N541" i="1" s="1"/>
  <c r="O541" i="1" l="1"/>
  <c r="P541" i="1" s="1"/>
  <c r="R541" i="1" s="1"/>
  <c r="S541" i="1" s="1"/>
  <c r="D543" i="1" l="1"/>
  <c r="E543" i="1" s="1"/>
  <c r="G543" i="1" s="1"/>
  <c r="H543" i="1" l="1"/>
  <c r="I543" i="1" s="1"/>
  <c r="K543" i="1" s="1"/>
  <c r="D542" i="1"/>
  <c r="E542" i="1" s="1"/>
  <c r="G542" i="1" s="1"/>
  <c r="M543" i="1" l="1"/>
  <c r="N543" i="1" s="1"/>
  <c r="H542" i="1"/>
  <c r="I542" i="1" s="1"/>
  <c r="K542" i="1" s="1"/>
  <c r="O543" i="1" l="1"/>
  <c r="P543" i="1" s="1"/>
  <c r="M542" i="1"/>
  <c r="N542" i="1" s="1"/>
  <c r="R543" i="1" l="1"/>
  <c r="S543" i="1" s="1"/>
  <c r="O542" i="1"/>
  <c r="P542" i="1" s="1"/>
  <c r="R542" i="1" s="1"/>
  <c r="S542" i="1" s="1"/>
</calcChain>
</file>

<file path=xl/sharedStrings.xml><?xml version="1.0" encoding="utf-8"?>
<sst xmlns="http://schemas.openxmlformats.org/spreadsheetml/2006/main" count="1102" uniqueCount="500">
  <si>
    <t>Revenue List Price</t>
  </si>
  <si>
    <t>Wholesale before Markup</t>
  </si>
  <si>
    <t>Plus MU</t>
  </si>
  <si>
    <r>
      <rPr>
        <b/>
        <u/>
        <sz val="9"/>
        <color indexed="8"/>
        <rFont val="Calibri"/>
        <family val="2"/>
      </rPr>
      <t xml:space="preserve">Wholesale </t>
    </r>
    <r>
      <rPr>
        <b/>
        <sz val="9"/>
        <color indexed="8"/>
        <rFont val="Calibri"/>
        <family val="2"/>
      </rPr>
      <t xml:space="preserve">Min to Retailer </t>
    </r>
  </si>
  <si>
    <t>Retail Mark up 6%</t>
  </si>
  <si>
    <t>WS + Mark Up</t>
  </si>
  <si>
    <r>
      <rPr>
        <b/>
        <sz val="10"/>
        <color indexed="8"/>
        <rFont val="Calibri"/>
        <family val="2"/>
      </rPr>
      <t xml:space="preserve">RETAIL </t>
    </r>
    <r>
      <rPr>
        <b/>
        <sz val="9"/>
        <color indexed="8"/>
        <rFont val="Calibri"/>
        <family val="2"/>
      </rPr>
      <t xml:space="preserve">  Min price per carton     </t>
    </r>
  </si>
  <si>
    <r>
      <rPr>
        <b/>
        <sz val="11"/>
        <color indexed="8"/>
        <rFont val="Calibri"/>
        <family val="2"/>
      </rPr>
      <t xml:space="preserve">RETAIL </t>
    </r>
    <r>
      <rPr>
        <b/>
        <sz val="9"/>
        <color indexed="8"/>
        <rFont val="Calibri"/>
        <family val="2"/>
      </rPr>
      <t>Minimum      $ / Pack</t>
    </r>
  </si>
  <si>
    <t>10 Packs per Carton</t>
  </si>
  <si>
    <t>BENSON &amp; HEDGES KING SIZE</t>
  </si>
  <si>
    <t>KOOL</t>
  </si>
  <si>
    <t>WINSTON</t>
  </si>
  <si>
    <t>MAVERICK</t>
  </si>
  <si>
    <t>USA GOLD BRANDS</t>
  </si>
  <si>
    <t>SONOMA BRANDS</t>
  </si>
  <si>
    <t>MONTCLAIR BRANDS</t>
  </si>
  <si>
    <t>FORTUNA BRANDS</t>
  </si>
  <si>
    <t>ECHO BRANDS</t>
  </si>
  <si>
    <t>WAVE</t>
  </si>
  <si>
    <t>WINGS</t>
  </si>
  <si>
    <t>EXPORT 'A'</t>
  </si>
  <si>
    <t xml:space="preserve">CHEYENNE </t>
  </si>
  <si>
    <t>DECADE</t>
  </si>
  <si>
    <t>AURA</t>
  </si>
  <si>
    <t xml:space="preserve">NEW YORK CUT </t>
  </si>
  <si>
    <t>SALEM</t>
  </si>
  <si>
    <t>RAVE  BRANDS</t>
  </si>
  <si>
    <t>CLASSIC (ALL STYLES) (CUBE) 5 PACKS</t>
  </si>
  <si>
    <t>HAVANA OVALS (CUBE) 5PACKS</t>
  </si>
  <si>
    <t>CIGARETTELLOS (CUBE) 5 PACKS</t>
  </si>
  <si>
    <t>HINT MENTHOL (CUBE) 5 PACKS</t>
  </si>
  <si>
    <t>MCD (ALL STYLES) (CUBE) 5 PACKS</t>
  </si>
  <si>
    <t>BLACK &amp; GOLD (CUBE) 5 PACKS</t>
  </si>
  <si>
    <t>SENECA 120'S</t>
  </si>
  <si>
    <t>SMK FRIENDLY BRANDS</t>
  </si>
  <si>
    <t>CROWNS BRANDS</t>
  </si>
  <si>
    <t>USA</t>
  </si>
  <si>
    <t>COUTURE</t>
  </si>
  <si>
    <t>Less Trade Discount</t>
  </si>
  <si>
    <t>Wholesale Markup 3%</t>
  </si>
  <si>
    <t>Rebate Required to be passed on</t>
  </si>
  <si>
    <t xml:space="preserve">Less Trade Discount </t>
  </si>
  <si>
    <t xml:space="preserve">WHOLESALE Cost of doing business </t>
  </si>
  <si>
    <t xml:space="preserve">RETAIL Cost of doing business </t>
  </si>
  <si>
    <t>1ST CLASS</t>
  </si>
  <si>
    <t>SHIELD</t>
  </si>
  <si>
    <t>TRAFFIC</t>
  </si>
  <si>
    <t>ULTRA BUY</t>
  </si>
  <si>
    <t>WILDHORSE</t>
  </si>
  <si>
    <t>EDGEFIELD</t>
  </si>
  <si>
    <t>SMOKIN' JOES MARKET</t>
  </si>
  <si>
    <t>LA SET Rate $10.80/Cart</t>
  </si>
  <si>
    <t>CARNIVAL</t>
  </si>
  <si>
    <t>TIMELESS TIME</t>
  </si>
  <si>
    <t>SELECT</t>
  </si>
  <si>
    <t>SENECA</t>
  </si>
  <si>
    <t>BERLEY</t>
  </si>
  <si>
    <t>24/7</t>
  </si>
  <si>
    <t>THIS</t>
  </si>
  <si>
    <t>MANITOU</t>
  </si>
  <si>
    <t>BENSON &amp; HEDGES MENTHOL GREEN</t>
  </si>
  <si>
    <t>Brand 305</t>
  </si>
  <si>
    <t>Brand DTC</t>
  </si>
  <si>
    <t>CAMEL CLASSIC BLUE 99 BOX</t>
  </si>
  <si>
    <t>NATURAL AMERICAN SPIRIT FULL BODIED TAST HP BLUE 12M</t>
  </si>
  <si>
    <t>NATURAL AMERICAN SPIRIT MELLOW TASTE HP YELLOW 12M</t>
  </si>
  <si>
    <t>NATURAL AMERICAN SPIRIT PERIQUE RICH ROBUST HP BLACK 6M</t>
  </si>
  <si>
    <t>NATURAL AMERICAN SPIRIT NON FILTER HP BROWN 6M</t>
  </si>
  <si>
    <t>NATURAL AMERICAN SPIRIT PERIQUE RICH HP GRAY 6M</t>
  </si>
  <si>
    <t>NATURAL AMERICAN SPIRIT FULL BODIED TAST US GROWN HP DARK BLUE</t>
  </si>
  <si>
    <t xml:space="preserve">NATURAL AMERICAN SPIRIT MELLOW TASTE US GROWN HP TAN </t>
  </si>
  <si>
    <t xml:space="preserve">NATURAL AMERICAN SPIRIT HP CELADON </t>
  </si>
  <si>
    <t>NATURAL AMERICAN SPIRIT SMOOTH MELLO HP ORANGE</t>
  </si>
  <si>
    <t xml:space="preserve">NATURAL AMERICAN SPIRIT TASTE HUNTER </t>
  </si>
  <si>
    <t xml:space="preserve">NATURAL AMERICAN SPIRIT MELLOW TASTE MENTHOL HP GREEN </t>
  </si>
  <si>
    <t>NATURAL AMERICAN SPIRIT FULL BODIED TASTE MENTHOL HP DARK GREEN</t>
  </si>
  <si>
    <t>NATURAL AMERICAN SPIRIT FULL BODIED TASTE ORGANIC HP TURQUOISE</t>
  </si>
  <si>
    <t>NATURAL AMERICAN SPIRIT TASTE ORGANIC HP GOLD</t>
  </si>
  <si>
    <t>JTI BRANDS</t>
  </si>
  <si>
    <t>DOSAL BRANDS</t>
  </si>
  <si>
    <t>SF Red King Size Box</t>
  </si>
  <si>
    <t>SF Blue King Size Box</t>
  </si>
  <si>
    <t>SF Gray King Size Box</t>
  </si>
  <si>
    <t>SF Menthol Dark Green King Size Box</t>
  </si>
  <si>
    <t>SF Menthol Pale Green King Size Box</t>
  </si>
  <si>
    <t>SF Red 100's Box</t>
  </si>
  <si>
    <t>SF Blue 100's Box</t>
  </si>
  <si>
    <t>SF Gray 100's Box</t>
  </si>
  <si>
    <t>SF Menthol Dark Green 100's Box</t>
  </si>
  <si>
    <t>SF Menthol Pale Green 100's Box</t>
  </si>
  <si>
    <t>SENECA BRANDS</t>
  </si>
  <si>
    <t>NATURAL AMERICAN SPIRIT ORGANIC SKY 6M</t>
  </si>
  <si>
    <t>PHILLIP MORRIS BRANDS</t>
  </si>
  <si>
    <t>GOLD CREST (Discontinued)</t>
  </si>
  <si>
    <t>US LEAF/PREMIER BRANDS</t>
  </si>
  <si>
    <t>LIGGETT VECTOR BRANDS</t>
  </si>
  <si>
    <t>VLN King Box</t>
  </si>
  <si>
    <t>VLN Menthol King Box</t>
  </si>
  <si>
    <t>Pinnacle Full Flavor 100s</t>
  </si>
  <si>
    <t>Pinnacle Full Flavor King</t>
  </si>
  <si>
    <t>Pinnacle Gold 100s</t>
  </si>
  <si>
    <t>Pinnacle Menthol 100s</t>
  </si>
  <si>
    <t>NASCO PRODUCTS - VLN, PINNACLE, AND SF BRANDS</t>
  </si>
  <si>
    <t>SF Non-Filter King Size Box Pack</t>
  </si>
  <si>
    <t>Updated 04.24.2023</t>
  </si>
  <si>
    <t>BASIC BLUE PACK KING BOX</t>
  </si>
  <si>
    <t>BASIC MENTHOL FILTER KING BOX</t>
  </si>
  <si>
    <t>BASIC GOLD PACK MENTHOL FILTER KING BOX</t>
  </si>
  <si>
    <t>BASIC GOLD PACK MENTHOL FILTER 100 BOX</t>
  </si>
  <si>
    <t>BASIC SILVER PACK MENTHOL FILTER KING BOX</t>
  </si>
  <si>
    <t>CHESTERFILED FILTER KING BOX</t>
  </si>
  <si>
    <t>CHESTERFIELD MENTHOL FILTER KING BOX</t>
  </si>
  <si>
    <t>CHESTERFIELD BLUE BOX FILTER KING</t>
  </si>
  <si>
    <t>CHESTERFIELD BLUE 100 BOX KING</t>
  </si>
  <si>
    <t>L&amp;M FILTER KING BOX</t>
  </si>
  <si>
    <t>L&amp;M BLUE PACK FILTER KING BOX</t>
  </si>
  <si>
    <t>L&amp;M TURKISH BLEND FILTER KING BOX</t>
  </si>
  <si>
    <t>L&amp;M TURKISH BLEND 100S FILTER BOX</t>
  </si>
  <si>
    <t>L&amp;M MENTHOL FILTER KING BOX</t>
  </si>
  <si>
    <t>L&amp;M BOLD MENTHOL FILTER KING BOX</t>
  </si>
  <si>
    <t>L&amp;M SIMPLE TOBACCO ORANGE FILTER KING BOX</t>
  </si>
  <si>
    <t>L&amp;M SIMPLE TOBACCO YELLOW FILTER KING BOX</t>
  </si>
  <si>
    <t>L&amp;M SIMPLE TOBACCO BLUE FILTER KING BOX</t>
  </si>
  <si>
    <t>L&amp;M SIMPLE TOBACCO GREEN FILTER KING BOX</t>
  </si>
  <si>
    <t>MERIT GOLD PACK FILTER KING BOX</t>
  </si>
  <si>
    <t>MERIT BLUE PACK FILTER KING BOX</t>
  </si>
  <si>
    <t>PARLIAMENT BLUE PACK FILTER LONG SIZE BOX</t>
  </si>
  <si>
    <t>PARLIAMENT WHITE PACK FILTER LONG SIZE BOX</t>
  </si>
  <si>
    <t>PARLIAMENT SILVER PACK FILTER LONG SIZE BOX</t>
  </si>
  <si>
    <t>PARLIAMENT GREEN PACK MENTHOL FILTER LONG SIZE BOX</t>
  </si>
  <si>
    <t>PARLIAMENT WHITE PACK MENTHOL FILTER LONG SIZE BOX</t>
  </si>
  <si>
    <t>PARLIAMENT SILVER PACK MENTHOL FILTER LONG SIZE BOX</t>
  </si>
  <si>
    <t>VIRGINIA SLIMS FILTER 100 BOX</t>
  </si>
  <si>
    <t>VIRGINIA SLIMS SUPERSLIMS FILTER BOX</t>
  </si>
  <si>
    <t>VIRGINIA SLIMS SUPERSLIMS MENTHOL FILTER BOX</t>
  </si>
  <si>
    <t xml:space="preserve">NATS ORIG FILTER KING BOX </t>
  </si>
  <si>
    <t>NATS YELLOW FILTER KING BOX</t>
  </si>
  <si>
    <t>NATS BLUE FILTER KING BOX</t>
  </si>
  <si>
    <t>NATS MENTHOL FILTER KING BOX</t>
  </si>
  <si>
    <t>EAGLE 20'S NON FILTER KINGS BOX</t>
  </si>
  <si>
    <t>EAGLE 20'S RED KINGS BOX</t>
  </si>
  <si>
    <t>EAGLE 20'S RED 100S BOX</t>
  </si>
  <si>
    <t>EAGLE 20'S BLUE KINGS BOX</t>
  </si>
  <si>
    <t>EAGLE 20'S BLUE 100S BOX</t>
  </si>
  <si>
    <t>EAGLE 20'S ORANGE KINGS BOX</t>
  </si>
  <si>
    <t>EAGLE 20'S ORANGE 100S BOX</t>
  </si>
  <si>
    <t>EAGLE 20'S MENTHOL GOLD KINGS BOX</t>
  </si>
  <si>
    <t>EAGLE 20'S MENTHOL GOLD 100S BOX</t>
  </si>
  <si>
    <t>EAGLE 20'S METHOL SILVER KINGS BOX</t>
  </si>
  <si>
    <t>EAGLE 20'S MENTHOL SILVER 100S BOX</t>
  </si>
  <si>
    <t>PYRAMID NON FILTER KINGS BOX</t>
  </si>
  <si>
    <t>PYRAMID RED KINGS BOX</t>
  </si>
  <si>
    <t>PYRAMID RED 100S BOX</t>
  </si>
  <si>
    <t>PYRAMID BLUE KINGS BOX</t>
  </si>
  <si>
    <t>PYRAMID BLUE 100S BOX</t>
  </si>
  <si>
    <t>PYRAMID ORANGE KINGS BOX</t>
  </si>
  <si>
    <t>PYRAMID ORANGE 100S BOX</t>
  </si>
  <si>
    <t>PYRAMID MENTHOL GOLD KINGS BOX</t>
  </si>
  <si>
    <t>PYRAMID MENTHOL GOLD 100S BOX</t>
  </si>
  <si>
    <t>PYRAMID MENTHOL SILVER KINGS BOX</t>
  </si>
  <si>
    <t>PYRAMID MENTHOL SILVER 100S BOX</t>
  </si>
  <si>
    <t>MONTEGO RED 100S BOX</t>
  </si>
  <si>
    <t>MONTEGO BLUE 100S BOX</t>
  </si>
  <si>
    <t>MONTEGO ORANGE 100S BOX</t>
  </si>
  <si>
    <t>MONTEGO MENTHOL GOLD 100S BOX</t>
  </si>
  <si>
    <t>MONTEGO MENTHOL SILVER 100S BOX</t>
  </si>
  <si>
    <t>MONTEGO RED KINGS BOX</t>
  </si>
  <si>
    <t>MONTEGO BLUE KINGS BOX</t>
  </si>
  <si>
    <t>MONTEGO MENTHOL GOLD KINGS BOX</t>
  </si>
  <si>
    <t>MONTEGO MENTHOL SILVER KINGS BOX</t>
  </si>
  <si>
    <t>EVE AMETHYST 120S BOX</t>
  </si>
  <si>
    <t>EVE MENTHOL EMERALD 120S BOX</t>
  </si>
  <si>
    <t>EVE SAPPHIRE 120S BOX</t>
  </si>
  <si>
    <t>EVE MENTHOL TURQUOISE 120S BOX</t>
  </si>
  <si>
    <t>LIGGETT SELECT NON FILTER KINGS BOX</t>
  </si>
  <si>
    <t>LIGGETT SELECT RED KINGS BOX</t>
  </si>
  <si>
    <t>LIGGETT SELECT RED 100S BOX</t>
  </si>
  <si>
    <t>LIGGETT SELECT BLUE KINGS BOX</t>
  </si>
  <si>
    <t>LIGGETT SELECT BLUE 100S BOX</t>
  </si>
  <si>
    <t>LIGGETT SELECT ORANGE 100S BOX</t>
  </si>
  <si>
    <t>LIGGETT SELECT MENTHOL GOLD KINGS BOX</t>
  </si>
  <si>
    <t>LIGGETT SELECT MENTHOL GOLD 100S BOX</t>
  </si>
  <si>
    <t>LIGGETT SELECT MENTHOL SILVER KINGS BOX</t>
  </si>
  <si>
    <t>LIGGETT SELECT MENTHOL SILVER 100S BOX</t>
  </si>
  <si>
    <t>GRAND PRIX NON FILTER KINGS BOX</t>
  </si>
  <si>
    <t>GRAND PRIX RED KINGS BOX</t>
  </si>
  <si>
    <t>GRAND PRIX RED 100S BOX</t>
  </si>
  <si>
    <t>GRAND PRIX BLUE KINGS BOX</t>
  </si>
  <si>
    <t>GRAND PRIX BLUE 100S BOX</t>
  </si>
  <si>
    <t>GRAND PRIX ORANGE 100S BOX</t>
  </si>
  <si>
    <t>GRAND PRIX MENTHOL GOLD KINGS BOX</t>
  </si>
  <si>
    <t>GRAND PRIX MENTHOL GOLD 100S BOX</t>
  </si>
  <si>
    <t>GRAND PRIX MENTHOL SILVER 100S BOX</t>
  </si>
  <si>
    <t>MARLBORO 72'S</t>
  </si>
  <si>
    <t>Updated 04.25.2023</t>
  </si>
  <si>
    <t>LD BY L. DUCAT</t>
  </si>
  <si>
    <t>MARLBORO BLACK NON MENTHOL FILTER BOX</t>
  </si>
  <si>
    <t>MARLBORO EDGE BOX</t>
  </si>
  <si>
    <t>ITG BRANDS</t>
  </si>
  <si>
    <t>MARLBORO GOLD LABEL BOX</t>
  </si>
  <si>
    <t>CHEYENNE INTERNATIONAL</t>
  </si>
  <si>
    <t>Updated  08.7.2023</t>
  </si>
  <si>
    <t>CAPRI MENTHOL INDIGO SUPER SLIM 100 BOX</t>
  </si>
  <si>
    <t>CAPRI MENTHOL INDIGO SUPER SLIM 120 BOX</t>
  </si>
  <si>
    <t>CAPRI MENTHOL JADE SUPER SLIM 100 BOX</t>
  </si>
  <si>
    <t>GPC CLASSIC GOLD 100 BOX</t>
  </si>
  <si>
    <t>GPC CLASSIC RED 100 BOX</t>
  </si>
  <si>
    <t>GPC CLASSIC SILVER 100 BOX</t>
  </si>
  <si>
    <t>KAMEL RED GENUINE ORIGINAL 100 BOX</t>
  </si>
  <si>
    <t xml:space="preserve">KAMEL RED GENUINE SMOOTH TASTE 100 BOX </t>
  </si>
  <si>
    <t>LUCKY STRIKE MENTHOL 100 BOX</t>
  </si>
  <si>
    <t>LUCKY STRIKE MENTHOL SILVER 100 BOX</t>
  </si>
  <si>
    <t>NEWPORT BOOST MENTHOL KING BOX</t>
  </si>
  <si>
    <t>NEWPORT MENTHOL 100 BOX</t>
  </si>
  <si>
    <t>NEWPORT MENTHOL 100 SOFT PACK</t>
  </si>
  <si>
    <t>NEWPORT MENTHOL BLUE 100 BOX</t>
  </si>
  <si>
    <t>NEWPORT MENTHOL GOLD 100 BOX</t>
  </si>
  <si>
    <t>NEWPORT MENTHOL KING BOX</t>
  </si>
  <si>
    <t>NEWPORT MENTHOL KING SOFT PACK</t>
  </si>
  <si>
    <t>NEWPORT NON-MENTHOL 100 BOX</t>
  </si>
  <si>
    <t>OLD GOLD FILTER 100 BOX</t>
  </si>
  <si>
    <t>OLD GOLD GOLD 100 BOX</t>
  </si>
  <si>
    <t>PALL MALL BLUE FILTER 100 BOX</t>
  </si>
  <si>
    <t>PALL MALL CLASSIC MENTHOL 100 BOX</t>
  </si>
  <si>
    <t>PALL MALL MENTHOL BLACK FILTER 100 BOX</t>
  </si>
  <si>
    <t>PALL MALL MENTHOL GREEN FILTER 100 BOX</t>
  </si>
  <si>
    <t>PALL MALL MENTHOL WHITE FILTER 100 BOX</t>
  </si>
  <si>
    <t>PALL MALL ORANGE FILTER 100 BOX</t>
  </si>
  <si>
    <t>PALL MALL RED FILTER 100 BOX</t>
  </si>
  <si>
    <t>TRUE BLUE 100 BOX</t>
  </si>
  <si>
    <t>VANTAGE CLASSIC SILVER 100 BOX</t>
  </si>
  <si>
    <t>NEWPORT BOOST GOLD KING BOX**</t>
  </si>
  <si>
    <t>NATURAL AMERICAN SPIRIT FULL BODIED TASTE RED</t>
  </si>
  <si>
    <t>NATURAL AMERICAN SPIRIT SMOOTH GOLD</t>
  </si>
  <si>
    <t>Updated  07.6.2023</t>
  </si>
  <si>
    <t>ACE-India (Discontinued)</t>
  </si>
  <si>
    <t>Ace</t>
  </si>
  <si>
    <t>**Optional Menthol</t>
  </si>
  <si>
    <t>MARLBORO MAINLINE MENTHOL PACKINGS</t>
  </si>
  <si>
    <t>MARLBORO KING MENTHOL BOX</t>
  </si>
  <si>
    <t>MARLBORO 100 MENTHOL BOX</t>
  </si>
  <si>
    <t>MARLBORO GOLD KING MENTHOL BOX</t>
  </si>
  <si>
    <t>MARLBORO GOLD 100 MENTHOL BOX</t>
  </si>
  <si>
    <t>MARLBORO GOLD 100 MENTHOL SOFT</t>
  </si>
  <si>
    <t>MARLBORO SILVER KING MENTHOL BOX</t>
  </si>
  <si>
    <t>MARLBORO SILVER 100 MENTHOL BOX</t>
  </si>
  <si>
    <t>MARLBORO BLUE 83 MENTHOL BOX</t>
  </si>
  <si>
    <t>MARLBORO BLUE 100 MENTHOL BOX</t>
  </si>
  <si>
    <t>MARLBORO SMOOTH KING MENTHOL BOX</t>
  </si>
  <si>
    <t>MARLBORO SMOOTH 100 MENTHOL BOX</t>
  </si>
  <si>
    <t>MARLBORO ICE KING MENTHOL BOX</t>
  </si>
  <si>
    <t>MARLBORO ICE 100 MENTHOL BOX</t>
  </si>
  <si>
    <t>MARLBORO MENTHOL SMOOTH ICE BOX</t>
  </si>
  <si>
    <t>MARLBORO MENTHOL BOLD ICE BOX</t>
  </si>
  <si>
    <t>MARLBORO MAINLINE NON-MENTHOL PACKINGS (RED)</t>
  </si>
  <si>
    <t>MARLBORO KING BOX</t>
  </si>
  <si>
    <t>MARLBORO KING SOFT</t>
  </si>
  <si>
    <t>MARLBORO 100 BOX</t>
  </si>
  <si>
    <t>MARLBORO 100 SOFT</t>
  </si>
  <si>
    <t>MARLBORO KING BOX 5PK</t>
  </si>
  <si>
    <t>MARLBORO 83S KING BOX</t>
  </si>
  <si>
    <t>MARLBORO GOLD KING BOX</t>
  </si>
  <si>
    <t>MARLBORO GOLD KING SOFT</t>
  </si>
  <si>
    <t>MARLBORO GOLD 100 BOX</t>
  </si>
  <si>
    <t>MARLBORO GOLD 100 SOFT</t>
  </si>
  <si>
    <t>MARLBORO GOLD KING BOX 5PK</t>
  </si>
  <si>
    <t>MARLBORO SILVER BOX</t>
  </si>
  <si>
    <t>MARLBORO SILVER 100 BOX</t>
  </si>
  <si>
    <t>MARLBORO BLEND NO. 27 KING BOX</t>
  </si>
  <si>
    <t>MARLBORO BLEND NO. 27 KING SOFT</t>
  </si>
  <si>
    <t>MARLBORO BLEND NO. 27 100 BOX</t>
  </si>
  <si>
    <t>MARLBORO SOUTHERN CUT KING BOX</t>
  </si>
  <si>
    <t>MARLBORO SPECIAL SELECT GOLD KING BOX</t>
  </si>
  <si>
    <t>MARLBORO SPECIAL SELECT GOLD 100 BOX</t>
  </si>
  <si>
    <t>MARLBORO SPECIAL SELECT RED KING BOX</t>
  </si>
  <si>
    <t>MARLBORO SPECIAL SELECT RED 100 BOX</t>
  </si>
  <si>
    <t>MARLBORO SPECIAL BLEND GREEN KING BOX</t>
  </si>
  <si>
    <t>MARLBORO SPECIAL BLEND GREEN 100 BOX</t>
  </si>
  <si>
    <t>MARLBORO GOLD LABEL 100 BOX</t>
  </si>
  <si>
    <t>MARLBORO SPECIAL SELECT PACKINGS-</t>
  </si>
  <si>
    <t>MARLBORO BLACK NON-MENTHOL</t>
  </si>
  <si>
    <t>MARLBORO BLACK MENTHOL</t>
  </si>
  <si>
    <t>MARLBORO RED LABEL BOX</t>
  </si>
  <si>
    <t>MARLBORO MENTHOL BLACK SPECIAL BLEND KING BOX</t>
  </si>
  <si>
    <t>MARLBORO MIDNIGHT KING MENTHOL BOX</t>
  </si>
  <si>
    <t>MARLBORO MENTHOL SLATE BOX</t>
  </si>
  <si>
    <t>MARLBORO MENTHOL SLATE 100 BOX</t>
  </si>
  <si>
    <t>MARLBORO KING BOX 25s</t>
  </si>
  <si>
    <t>MARLBORO GOLD KING BOX 25s</t>
  </si>
  <si>
    <t>MARLBORO GOLD LABEL</t>
  </si>
  <si>
    <t>MARLBORO RED LABEL 100 BOX</t>
  </si>
  <si>
    <t>MARLBORO RED LABEL</t>
  </si>
  <si>
    <t>MARLBORO NON MENTHOL BLACK SPECIAL SELECT BOX &amp; 100s BOX</t>
  </si>
  <si>
    <t>MARLBORO NXT KING BOX</t>
  </si>
  <si>
    <t>MARLBORO 72s BOX</t>
  </si>
  <si>
    <t>MARLBORO 72s GOLD BOX</t>
  </si>
  <si>
    <t>MARLBORO 72s SILVER BOX</t>
  </si>
  <si>
    <t>MARLBORO 72s GREEN BOX</t>
  </si>
  <si>
    <t>MARLBORO 72s BLACK BOX</t>
  </si>
  <si>
    <t>MERIT BLUE PACK 100s FILTER BOX</t>
  </si>
  <si>
    <t>PARLIAMENT WHITE PACK 100s FILTER BOX</t>
  </si>
  <si>
    <t>PARLIAMENT WHITE PACK 100s MENTHOL FILTER BOX</t>
  </si>
  <si>
    <t>VIRGINIA SLIMS GOLD PACK 100s FILTER BOX</t>
  </si>
  <si>
    <t>VIRGINIA SLIMS GOLD PACK 120s FILTER BOX</t>
  </si>
  <si>
    <t>VIRGINIA SLIMS SILVER PACK 100s FILTER BOX</t>
  </si>
  <si>
    <t>VIRGINIA SLIMS SILVER PACK 120s FILTER BOX</t>
  </si>
  <si>
    <t>VIRGINIA SLIMS MENTHOL FILTER 100s BOX</t>
  </si>
  <si>
    <t>VIRGINIA SLIMS GOLD PACK 100s MENTHOL FILTER BOX</t>
  </si>
  <si>
    <t>VIRGINIA SLIMS GOLD PACK 120s MENTHOL FILTER BOX</t>
  </si>
  <si>
    <t>VIRGINIA SLIMS SILVER PACK 100s MENTHOL FILTER BOX</t>
  </si>
  <si>
    <t>VIRGINIA SLIMS SILVER PACK 120s MENTHOL FILTER BOX</t>
  </si>
  <si>
    <t>BASIC FILTER 20s KING BOX</t>
  </si>
  <si>
    <t>BASIC FILTER 20s 100 BOX</t>
  </si>
  <si>
    <t>BASIC GOLD PACK 20s KING BOX</t>
  </si>
  <si>
    <t>BASIC GOLD PACK 100s</t>
  </si>
  <si>
    <t>BASIC BLUE PACK 100s BOX</t>
  </si>
  <si>
    <t>BASIC SILVER PACK 100s MENTHOL FILTER BOX</t>
  </si>
  <si>
    <t>BENSON &amp; HEDGES 100s FILTER BOX</t>
  </si>
  <si>
    <t>BENSON &amp; HEDGES LUXURY 100s FILTER BOX</t>
  </si>
  <si>
    <t>BENSON &amp; HEDGES DELUXE 100s FILTER BOX</t>
  </si>
  <si>
    <t>BENSON &amp; HEDGES 100s MENTHOL FILTER BOX</t>
  </si>
  <si>
    <t>BENSON &amp; HEDGES LUXURY 100s MENTHOL FILTER BOX</t>
  </si>
  <si>
    <t>BENSON &amp; HEDGES DELUXE 100s MENTHOL FILTER BOX</t>
  </si>
  <si>
    <t>CHESTERFIELD 100s FILTER BOX</t>
  </si>
  <si>
    <t>CHESTERFIELD MENTHOL 100s FILTER BOX</t>
  </si>
  <si>
    <t>L&amp;M 100s FILTER BOX</t>
  </si>
  <si>
    <t>L&amp;M BLUE PACK 100s FILTER BOX</t>
  </si>
  <si>
    <t>L&amp;M 100s MENTHOL FILTER BOX</t>
  </si>
  <si>
    <t>SANTA FE NATURAL TOBACCO CO. (SFNTC)</t>
  </si>
  <si>
    <t>R.J. REYNOLDS TOBACCO CO. (RJRT BRANDS)</t>
  </si>
  <si>
    <t>Updated 10.04</t>
  </si>
  <si>
    <t>Updated 10.05</t>
  </si>
  <si>
    <t>CAMEL REGULAR FSC</t>
  </si>
  <si>
    <t>CAMEL CLASSIC BLUE BOX</t>
  </si>
  <si>
    <t>CAMEL CLASSIC FILTER 99 BOX</t>
  </si>
  <si>
    <t>CAMEL CLASSIC FILTERS BOX</t>
  </si>
  <si>
    <t>CAMEL CLASSIC GOLD BOX</t>
  </si>
  <si>
    <t xml:space="preserve">CAMEL CLASSIC GOLD BOX 99 </t>
  </si>
  <si>
    <t>CAMEL CLASSIC MENTHOL BOX</t>
  </si>
  <si>
    <t>CAMEL CLASSIC MENTHOL SILVER BOX</t>
  </si>
  <si>
    <t>CAMEL CRUSH BOX</t>
  </si>
  <si>
    <t>CAMEL CRUSH MEN SILVER BOX FSC</t>
  </si>
  <si>
    <t>CAMEL CRUSH MENTHOL BOX FSC</t>
  </si>
  <si>
    <t>CAMEL CRUSH RICH BOX**</t>
  </si>
  <si>
    <t>CAMEL CRUSH SMOOTH MENTHOL BOX</t>
  </si>
  <si>
    <t>CAMEL CRUSH SMOOTH MENTHOL SILVER BOX</t>
  </si>
  <si>
    <t>CAMEL JADE BOX</t>
  </si>
  <si>
    <t xml:space="preserve">CAMEL CLASSIC BLUE </t>
  </si>
  <si>
    <t xml:space="preserve">CAMEL CLASSIC FILTERS </t>
  </si>
  <si>
    <t>CAMEL NO. 9 MENTHE RC BOX FSC</t>
  </si>
  <si>
    <t>CAMEL NO. 9 RC BOX FSC</t>
  </si>
  <si>
    <t>CAMEL CLASSIC PLATINUM BOX</t>
  </si>
  <si>
    <t>CAMEL CLASSIC WIDES BLUE BOX</t>
  </si>
  <si>
    <t>CAMEL CLASSIC WIDES FILTERS BOX</t>
  </si>
  <si>
    <t>CAMEL CLASSIC WIDES MENTHOL BOX</t>
  </si>
  <si>
    <t>CAMEL CLASSIC WIDES MENTHOL SILVER BOX</t>
  </si>
  <si>
    <t>CAMEL TURKISH GOLD BOX FSC</t>
  </si>
  <si>
    <t>CAMEL TURKISH ROYAL BOX FSC</t>
  </si>
  <si>
    <t>CAMEL TURKISH SILVER BOX FSC</t>
  </si>
  <si>
    <t>CAMEL ROYAL BOX</t>
  </si>
  <si>
    <t>CAMEL SILVER BOX</t>
  </si>
  <si>
    <t>LUCKY STRIKE FSC</t>
  </si>
  <si>
    <t>Updated 10/13/2023</t>
  </si>
  <si>
    <t>Updated 10.23.2023</t>
  </si>
  <si>
    <t>Updated 11.03.2023</t>
  </si>
  <si>
    <t>Updated 11.02.2023</t>
  </si>
  <si>
    <t>updated 11/21/2023</t>
  </si>
  <si>
    <t>updated 11.21.23</t>
  </si>
  <si>
    <t>updated 11.30.2023</t>
  </si>
  <si>
    <t>updated 11/30/2023</t>
  </si>
  <si>
    <t>updated 12.1.2023</t>
  </si>
  <si>
    <t>KOOL LUXE</t>
  </si>
  <si>
    <t>CAMEL CRUSH SMOOTH SILVER MENTHOL BOX</t>
  </si>
  <si>
    <t>CAMEL GOLD BOX</t>
  </si>
  <si>
    <t>CAMEL JADE SILVER BOX</t>
  </si>
  <si>
    <t>CAPRI MAGENTA SUPER SLIM 100 BOX FSC</t>
  </si>
  <si>
    <t>CAPRI MAGENTA SUPER SLIM 120 BOX FSC</t>
  </si>
  <si>
    <t>CAPRI VIOLET SUPER SLIM 100 BOX FSC</t>
  </si>
  <si>
    <t>CARLTON 100 BOX RC FSC</t>
  </si>
  <si>
    <t>CARLTON 120 FSC</t>
  </si>
  <si>
    <t>CARLTON MENTHOL BOX 100 RC FSC</t>
  </si>
  <si>
    <t>CARLTON MENTHOL 120 FSC</t>
  </si>
  <si>
    <t>CARLTON RC FSC</t>
  </si>
  <si>
    <t>DORAL GOLD 100 BOX FSC</t>
  </si>
  <si>
    <t>DORAL GOLD FSC BOX</t>
  </si>
  <si>
    <t>DORAL MENTHOL BOX FSC</t>
  </si>
  <si>
    <t>DORAL MENTHOLGOLD 100 BOX FSC</t>
  </si>
  <si>
    <t>DORAL RED 100 BOX FSC</t>
  </si>
  <si>
    <t>DORAL RED FSC BOX</t>
  </si>
  <si>
    <t>DORAL SILVER 100 BOX FSC</t>
  </si>
  <si>
    <t>DORAL SILVER BOX FSC</t>
  </si>
  <si>
    <t xml:space="preserve">DUNHILL INTERNATIONAL RED </t>
  </si>
  <si>
    <t xml:space="preserve">DUNHILL INTERNATIONAL GREEN BOX </t>
  </si>
  <si>
    <t>DUNHILL INTERNATIONAL BLUE BOX</t>
  </si>
  <si>
    <t>DUNHILL FINE CUT BLACK BOX</t>
  </si>
  <si>
    <t>DUNHILL FINE CUT WHITE BOX</t>
  </si>
  <si>
    <t>ECLIPSE BOX FSC</t>
  </si>
  <si>
    <t>ECLIPSE MENTHOL BOX FSC</t>
  </si>
  <si>
    <t>GPC CLASSIC GOLD BOX</t>
  </si>
  <si>
    <t xml:space="preserve">GPC CLASSIC MENTHOL 100 </t>
  </si>
  <si>
    <t xml:space="preserve">GPC CLASSIC MENTHOL GOLD 100 </t>
  </si>
  <si>
    <t>GPC CLASSIC MENTHOL GOLD KS</t>
  </si>
  <si>
    <t>GPC CLASSIC MENTHOL KS</t>
  </si>
  <si>
    <t xml:space="preserve">GPC CLASSIC MENTHOL SILVER 100 </t>
  </si>
  <si>
    <t xml:space="preserve">GPC CLASSIC NON-FILTER </t>
  </si>
  <si>
    <t>GPC CLASSIC RED BOX</t>
  </si>
  <si>
    <t>GPC CLASSIC SILVER BOX</t>
  </si>
  <si>
    <t>KAMEL RED GENUINE SMOOTH TASTE BOX</t>
  </si>
  <si>
    <t>KAMEL RED GENUINE ORIGINAL BOX</t>
  </si>
  <si>
    <t>KENT CLASSIC 100S</t>
  </si>
  <si>
    <t xml:space="preserve">KENT CLASSIC KING </t>
  </si>
  <si>
    <t xml:space="preserve">KENT GOLD 100 </t>
  </si>
  <si>
    <t xml:space="preserve">KENT GOLD KING </t>
  </si>
  <si>
    <t>KENT III SILVER</t>
  </si>
  <si>
    <t>KENT III SILVER 100</t>
  </si>
  <si>
    <t>LUCKY STRIKE ACTIVATE BLUE BOX*</t>
  </si>
  <si>
    <t>LUCKY STRIKE ACTIVATE GREEN KING BOX*</t>
  </si>
  <si>
    <t>LUCKY STRIKE GOLD 100 BOX</t>
  </si>
  <si>
    <t>LUCKY STRIKE GOLD BOX</t>
  </si>
  <si>
    <t>LUCKY STRIKE MENTHOL BOX</t>
  </si>
  <si>
    <t>LUCKY STRIKE MENTHOL SILVER BOX</t>
  </si>
  <si>
    <t>LUCKY STRIKE RED 100 BOX</t>
  </si>
  <si>
    <t>LUCKY STRIKE RED BOX</t>
  </si>
  <si>
    <t>MISTY BLUE 100 BOX FSC</t>
  </si>
  <si>
    <t>MISTY BLUE 120 BOX FSC</t>
  </si>
  <si>
    <t>MISTY MENTHOL GREEN 100 BOX FSC</t>
  </si>
  <si>
    <t>MISTY MENTHOL GREEN 120 BOX FSC</t>
  </si>
  <si>
    <t>MISTY MENTHOL SILVER 100 BOX FSC</t>
  </si>
  <si>
    <t>MISTY ROSE 100 BOX FSC</t>
  </si>
  <si>
    <t xml:space="preserve">MONARCH CLASSIC BLUE 100 </t>
  </si>
  <si>
    <t xml:space="preserve">MONARCH CLASSIC GOLD 100 </t>
  </si>
  <si>
    <t>MONARCH CLASSIC GOLD BOX</t>
  </si>
  <si>
    <t xml:space="preserve">MONARCH CLASSIC MENTHOL </t>
  </si>
  <si>
    <t xml:space="preserve">MONARCH CLASSIC MENTHOL 100 </t>
  </si>
  <si>
    <t>MONARCH CLASSIC MENTHOL GOLD</t>
  </si>
  <si>
    <t>MONARCH CLASSIC MENTHOL GOLD 100</t>
  </si>
  <si>
    <t xml:space="preserve">MONARCH CLASSIC RED 100 </t>
  </si>
  <si>
    <t>MONARCH CLASSIC RED BOX</t>
  </si>
  <si>
    <t xml:space="preserve">MORE GOLD SLIM 120 </t>
  </si>
  <si>
    <t xml:space="preserve">MORE MENTHOL SILVER SLIM 120 </t>
  </si>
  <si>
    <t xml:space="preserve">MORE MENTHOL SLIM 120 </t>
  </si>
  <si>
    <t xml:space="preserve">MORE SLIM 120 </t>
  </si>
  <si>
    <t>NEWPORT MENTHOL BLUE BOX</t>
  </si>
  <si>
    <t xml:space="preserve">NEWPORT MENTHOL GOLD 100 </t>
  </si>
  <si>
    <t>NEWPORT MENTHOL GOLD BX</t>
  </si>
  <si>
    <t>NEWPORT MENTHOL GOLD KINGS</t>
  </si>
  <si>
    <t>NEWPORT PLATINUM BLUE 100 BOX</t>
  </si>
  <si>
    <t>NEWPORT PLATINUM BLUE BOX</t>
  </si>
  <si>
    <t>NEWPORT SMOOTH SELECT 100 BOX</t>
  </si>
  <si>
    <t>NEWPORT SMOOTH SELECT BOX</t>
  </si>
  <si>
    <t>NEWPORT NON-MENTHOL GREEN 100 BOX*</t>
  </si>
  <si>
    <t>NEWPORT EXP MAX 100 BOX NON-MENTHOL</t>
  </si>
  <si>
    <t>NEWPORT EXP MAX 80 BOX NON-MENTHOL</t>
  </si>
  <si>
    <t>NEWPORT EXP MIX 100 BOX NON-MENTHOL*</t>
  </si>
  <si>
    <t>NEWPORT EXP MIX 80 BOX NON-MENTHOL*</t>
  </si>
  <si>
    <t>NEWPORT EXP LUX 100 BOX NON-MENTHOL*</t>
  </si>
  <si>
    <t>NEWPORT EXP FLEX 100 BOX NON-MENTHOL*</t>
  </si>
  <si>
    <t>NEWPORT NON-MENTHOL BOX</t>
  </si>
  <si>
    <t>NEWPORT NON-MENTHOL  GOLD 100 BOX</t>
  </si>
  <si>
    <t>NEWPORT NON-MENTHOL  GOLD BOX</t>
  </si>
  <si>
    <t>NOW MENTHOL GREEN</t>
  </si>
  <si>
    <t>NOW MENTHOL GREEN 100</t>
  </si>
  <si>
    <t xml:space="preserve">NOW RED </t>
  </si>
  <si>
    <t>NOW RED 100</t>
  </si>
  <si>
    <t xml:space="preserve">OLD GOLD BLUE FILTER 100 </t>
  </si>
  <si>
    <t>OLD GOLD FILTER BOX</t>
  </si>
  <si>
    <t xml:space="preserve">OLD GOLD FILTER KING </t>
  </si>
  <si>
    <t>OLD GOLD GOLD BOX</t>
  </si>
  <si>
    <t>PALL MALL CLASSIC NON-FILTER</t>
  </si>
  <si>
    <t xml:space="preserve">PALL MALL VINTAGE GOLD 100 </t>
  </si>
  <si>
    <t>PALL MALL BLUE FILTER BOX</t>
  </si>
  <si>
    <t>PALL MALL CLASSIC MENTHOL BOX</t>
  </si>
  <si>
    <t>PALL MALL MENTHOL BLACK FILTER BOX</t>
  </si>
  <si>
    <t>PALL MALL MENTHOL GREEN FILTER BOX</t>
  </si>
  <si>
    <t>PALL MALL MENTHOL WHITE FILTER BOX</t>
  </si>
  <si>
    <t>PALL MALL ORANGE FILTER BOX</t>
  </si>
  <si>
    <t>PALL MALL RED FILTER BOX</t>
  </si>
  <si>
    <t>PALL MALL SELECT BLUE 80 BX $1.00*</t>
  </si>
  <si>
    <t>PALL MALL SELECT GREEN 80 BX $1.00*</t>
  </si>
  <si>
    <t>PALL MALL SELECT RED 80 BX $1.00*</t>
  </si>
  <si>
    <t>PALL MALL SELECT BLUE 100 BX $1.00 OFF*</t>
  </si>
  <si>
    <t>PALL MALL SELECT RED 100 BX $100 OFF*</t>
  </si>
  <si>
    <t>PALL MALL SELECT GREEN 100 BX $1.00 OFF*</t>
  </si>
  <si>
    <t>STATE EXPRESS 555 GOLD BOX FSC</t>
  </si>
  <si>
    <t>TAREYTON CLASSIC</t>
  </si>
  <si>
    <t>TAREYTON CLASSIC 100</t>
  </si>
  <si>
    <t>TRUE BLUE 100</t>
  </si>
  <si>
    <t>TRUE BLUE BOX</t>
  </si>
  <si>
    <t>TRUE BLUE KINGS</t>
  </si>
  <si>
    <t xml:space="preserve">TRUE MENTHOL GREEN 100 </t>
  </si>
  <si>
    <t>TRUE MENTHOL GREEN KINGS</t>
  </si>
  <si>
    <t>VANTAGE CLASSIC</t>
  </si>
  <si>
    <t>VANTAGE CLASSIC 100</t>
  </si>
  <si>
    <t xml:space="preserve">VANTAGE CLASSIC MENTHOL </t>
  </si>
  <si>
    <t>VANTAGE CLASSIC MENTHOL 100S FSC</t>
  </si>
  <si>
    <t>VANTAGE CLASSIC SILVER BOX</t>
  </si>
  <si>
    <t>MARLBORO MENTHOL BLACK SPECIAL BLEND 100 BOX</t>
  </si>
  <si>
    <t>KOOL BLACK</t>
  </si>
  <si>
    <t>WINSTON SELECT</t>
  </si>
  <si>
    <t>VALID FOR 02/01/2025 through 02/28/2025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</si>
</sst>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164" formatCode="&quot;$&quot;#,##0.00"/>
    <numFmt numFmtId="165" formatCode="[$-F800]dddd\,\ mmmm\ dd\,\ yyyy"/>
    <numFmt numFmtId="166" formatCode="&quot;$&quot;#,##0.0000"/>
    <numFmt numFmtId="167" formatCode="&quot;$&quot;#,##0.00000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name val="Calibri"/>
      <family val="2"/>
    </font>
    <font>
      <sz val="11"/>
      <color rgb="FFFF3300"/>
      <name val="Calibri"/>
      <family val="2"/>
    </font>
    <font>
      <b/>
      <sz val="9"/>
      <name val="Calibri"/>
      <family val="2"/>
      <scheme val="minor"/>
    </font>
    <font>
      <b/>
      <sz val="8"/>
      <name val="Arial"/>
      <family val="2"/>
    </font>
    <font>
      <b/>
      <sz val="14"/>
      <name val="Calibri"/>
      <family val="2"/>
      <scheme val="minor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165" fontId="1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0" borderId="0" xfId="0" applyFont="1"/>
    <xf numFmtId="164" fontId="7" fillId="0" borderId="0" xfId="0" applyNumberFormat="1" applyFont="1"/>
    <xf numFmtId="0" fontId="8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0" fillId="5" borderId="0" xfId="0" applyNumberFormat="1" applyFill="1"/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/>
    <xf numFmtId="164" fontId="9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Fill="1" applyBorder="1"/>
    <xf numFmtId="0" fontId="0" fillId="0" borderId="1" xfId="0" applyFont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4" borderId="1" xfId="0" applyFill="1" applyBorder="1"/>
    <xf numFmtId="164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5" borderId="0" xfId="0" applyFill="1"/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/>
    <xf numFmtId="8" fontId="0" fillId="2" borderId="1" xfId="0" applyNumberFormat="1" applyFill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0" fillId="5" borderId="1" xfId="0" applyFont="1" applyFill="1" applyBorder="1" applyAlignment="1">
      <alignment horizontal="left"/>
    </xf>
    <xf numFmtId="0" fontId="0" fillId="0" borderId="7" xfId="0" applyFill="1" applyBorder="1"/>
    <xf numFmtId="164" fontId="0" fillId="0" borderId="7" xfId="0" applyNumberFormat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9" fillId="5" borderId="1" xfId="0" applyFont="1" applyFill="1" applyBorder="1"/>
    <xf numFmtId="167" fontId="0" fillId="5" borderId="1" xfId="0" applyNumberFormat="1" applyFill="1" applyBorder="1" applyAlignment="1">
      <alignment horizontal="center"/>
    </xf>
    <xf numFmtId="0" fontId="0" fillId="0" borderId="8" xfId="0" applyFill="1" applyBorder="1"/>
    <xf numFmtId="164" fontId="0" fillId="7" borderId="0" xfId="0" applyNumberFormat="1" applyFill="1" applyBorder="1" applyAlignment="1">
      <alignment horizontal="center"/>
    </xf>
    <xf numFmtId="166" fontId="0" fillId="7" borderId="0" xfId="0" applyNumberFormat="1" applyFill="1" applyBorder="1" applyAlignment="1">
      <alignment horizontal="center"/>
    </xf>
    <xf numFmtId="165" fontId="14" fillId="0" borderId="1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8" fontId="15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164" fontId="16" fillId="5" borderId="0" xfId="0" applyNumberFormat="1" applyFont="1" applyFill="1" applyBorder="1" applyAlignment="1">
      <alignment horizontal="center"/>
    </xf>
    <xf numFmtId="0" fontId="16" fillId="5" borderId="0" xfId="0" applyFont="1" applyFill="1" applyBorder="1"/>
    <xf numFmtId="166" fontId="16" fillId="5" borderId="0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164" fontId="0" fillId="5" borderId="8" xfId="0" applyNumberFormat="1" applyFill="1" applyBorder="1" applyAlignment="1">
      <alignment horizontal="center"/>
    </xf>
    <xf numFmtId="166" fontId="0" fillId="5" borderId="8" xfId="0" applyNumberFormat="1" applyFill="1" applyBorder="1" applyAlignment="1">
      <alignment horizontal="center"/>
    </xf>
    <xf numFmtId="165" fontId="13" fillId="0" borderId="1" xfId="0" applyNumberFormat="1" applyFont="1" applyBorder="1" applyAlignment="1">
      <alignment horizontal="left" wrapText="1"/>
    </xf>
    <xf numFmtId="0" fontId="0" fillId="5" borderId="8" xfId="0" applyFill="1" applyBorder="1"/>
    <xf numFmtId="0" fontId="17" fillId="0" borderId="1" xfId="0" applyFont="1" applyFill="1" applyBorder="1"/>
    <xf numFmtId="165" fontId="0" fillId="0" borderId="1" xfId="0" applyNumberFormat="1" applyFon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left"/>
    </xf>
    <xf numFmtId="164" fontId="2" fillId="9" borderId="1" xfId="0" applyNumberFormat="1" applyFont="1" applyFill="1" applyBorder="1" applyAlignment="1">
      <alignment horizontal="center" wrapText="1"/>
    </xf>
    <xf numFmtId="164" fontId="0" fillId="9" borderId="1" xfId="0" applyNumberFormat="1" applyFill="1" applyBorder="1" applyAlignment="1">
      <alignment horizontal="center"/>
    </xf>
    <xf numFmtId="164" fontId="0" fillId="9" borderId="7" xfId="0" applyNumberFormat="1" applyFill="1" applyBorder="1" applyAlignment="1">
      <alignment horizontal="center"/>
    </xf>
    <xf numFmtId="164" fontId="9" fillId="9" borderId="1" xfId="0" applyNumberFormat="1" applyFont="1" applyFill="1" applyBorder="1" applyAlignment="1">
      <alignment horizontal="center"/>
    </xf>
    <xf numFmtId="164" fontId="9" fillId="9" borderId="7" xfId="0" applyNumberFormat="1" applyFon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9" borderId="0" xfId="0" applyFill="1"/>
    <xf numFmtId="166" fontId="0" fillId="6" borderId="1" xfId="0" applyNumberFormat="1" applyFill="1" applyBorder="1" applyAlignment="1">
      <alignment horizontal="center"/>
    </xf>
    <xf numFmtId="166" fontId="0" fillId="6" borderId="7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6" borderId="8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66" fontId="0" fillId="6" borderId="8" xfId="0" applyNumberFormat="1" applyFill="1" applyBorder="1" applyAlignment="1">
      <alignment horizontal="center"/>
    </xf>
    <xf numFmtId="164" fontId="9" fillId="9" borderId="0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8" xfId="0" applyFont="1" applyFill="1" applyBorder="1"/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" fontId="9" fillId="0" borderId="1" xfId="0" applyNumberFormat="1" applyFont="1" applyBorder="1"/>
    <xf numFmtId="4" fontId="0" fillId="5" borderId="1" xfId="0" applyNumberFormat="1" applyFill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5" borderId="8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15" fillId="0" borderId="1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15" fillId="7" borderId="5" xfId="0" applyNumberFormat="1" applyFont="1" applyFill="1" applyBorder="1" applyAlignment="1">
      <alignment horizontal="center" vertical="center"/>
    </xf>
    <xf numFmtId="4" fontId="12" fillId="7" borderId="3" xfId="0" applyNumberFormat="1" applyFont="1" applyFill="1" applyBorder="1" applyAlignment="1">
      <alignment horizontal="center"/>
    </xf>
    <xf numFmtId="4" fontId="16" fillId="5" borderId="0" xfId="0" applyNumberFormat="1" applyFont="1" applyFill="1" applyBorder="1"/>
    <xf numFmtId="4" fontId="0" fillId="7" borderId="0" xfId="0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16" fontId="0" fillId="0" borderId="0" xfId="0" applyNumberFormat="1"/>
    <xf numFmtId="164" fontId="18" fillId="9" borderId="1" xfId="0" applyNumberFormat="1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164" fontId="19" fillId="9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8" fontId="20" fillId="8" borderId="1" xfId="0" applyNumberFormat="1" applyFont="1" applyFill="1" applyBorder="1" applyAlignment="1">
      <alignment horizontal="center" vertical="center"/>
    </xf>
    <xf numFmtId="164" fontId="20" fillId="9" borderId="1" xfId="0" applyNumberFormat="1" applyFont="1" applyFill="1" applyBorder="1" applyAlignment="1">
      <alignment horizontal="center" vertical="center"/>
    </xf>
    <xf numFmtId="164" fontId="21" fillId="9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wrapText="1"/>
    </xf>
    <xf numFmtId="0" fontId="23" fillId="0" borderId="1" xfId="0" applyFont="1" applyBorder="1" applyAlignment="1">
      <alignment horizontal="left" vertical="center"/>
    </xf>
    <xf numFmtId="164" fontId="9" fillId="5" borderId="1" xfId="0" applyNumberFormat="1" applyFont="1" applyFill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9" fillId="5" borderId="8" xfId="0" applyNumberFormat="1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8" fontId="20" fillId="8" borderId="0" xfId="0" applyNumberFormat="1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center"/>
    </xf>
    <xf numFmtId="164" fontId="9" fillId="7" borderId="0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164" fontId="22" fillId="0" borderId="1" xfId="0" applyNumberFormat="1" applyFont="1" applyFill="1" applyBorder="1" applyAlignment="1">
      <alignment horizontal="center" wrapText="1"/>
    </xf>
    <xf numFmtId="164" fontId="19" fillId="0" borderId="8" xfId="0" applyNumberFormat="1" applyFont="1" applyBorder="1" applyAlignment="1">
      <alignment horizontal="center"/>
    </xf>
    <xf numFmtId="164" fontId="19" fillId="5" borderId="1" xfId="0" applyNumberFormat="1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/>
    </xf>
    <xf numFmtId="164" fontId="18" fillId="0" borderId="7" xfId="0" applyNumberFormat="1" applyFont="1" applyBorder="1" applyAlignment="1">
      <alignment horizontal="center"/>
    </xf>
    <xf numFmtId="8" fontId="25" fillId="0" borderId="10" xfId="0" applyNumberFormat="1" applyFont="1" applyBorder="1" applyAlignment="1">
      <alignment horizontal="center" vertical="center"/>
    </xf>
    <xf numFmtId="164" fontId="18" fillId="5" borderId="1" xfId="0" applyNumberFormat="1" applyFont="1" applyFill="1" applyBorder="1" applyAlignment="1">
      <alignment horizontal="center"/>
    </xf>
    <xf numFmtId="164" fontId="18" fillId="9" borderId="7" xfId="0" applyNumberFormat="1" applyFont="1" applyFill="1" applyBorder="1" applyAlignment="1">
      <alignment horizontal="center"/>
    </xf>
    <xf numFmtId="8" fontId="25" fillId="8" borderId="1" xfId="0" applyNumberFormat="1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 wrapText="1"/>
    </xf>
    <xf numFmtId="0" fontId="12" fillId="7" borderId="6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0" fillId="10" borderId="0" xfId="0" applyFill="1"/>
    <xf numFmtId="164" fontId="9" fillId="10" borderId="0" xfId="0" applyNumberFormat="1" applyFont="1" applyFill="1" applyAlignment="1">
      <alignment horizontal="center"/>
    </xf>
    <xf numFmtId="4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164" fontId="0" fillId="10" borderId="0" xfId="0" applyNumberFormat="1" applyFill="1" applyAlignment="1">
      <alignment horizontal="center"/>
    </xf>
    <xf numFmtId="0" fontId="16" fillId="10" borderId="0" xfId="0" applyFont="1" applyFill="1" applyAlignment="1">
      <alignment horizontal="center"/>
    </xf>
    <xf numFmtId="0" fontId="16" fillId="10" borderId="0" xfId="0" applyFont="1" applyFill="1"/>
    <xf numFmtId="164" fontId="16" fillId="10" borderId="0" xfId="0" applyNumberFormat="1" applyFont="1" applyFill="1" applyAlignment="1">
      <alignment horizontal="center"/>
    </xf>
    <xf numFmtId="4" fontId="16" fillId="10" borderId="0" xfId="0" applyNumberFormat="1" applyFont="1" applyFill="1" applyAlignment="1">
      <alignment horizontal="center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123826</xdr:rowOff>
    </xdr:from>
    <xdr:to>
      <xdr:col>11</xdr:col>
      <xdr:colOff>438150</xdr:colOff>
      <xdr:row>2</xdr:row>
      <xdr:rowOff>276226</xdr:rowOff>
    </xdr:to>
    <xdr:sp macro="" textlink="">
      <xdr:nvSpPr>
        <xdr:cNvPr id="3" name="TextBox 2"/>
        <xdr:cNvSpPr txBox="1"/>
      </xdr:nvSpPr>
      <xdr:spPr>
        <a:xfrm>
          <a:off x="4200525" y="123826"/>
          <a:ext cx="5124450" cy="1162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Louisiana Office of Alcohol</a:t>
          </a:r>
          <a:r>
            <a:rPr lang="en-US" sz="2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and Tobacco Control</a:t>
          </a:r>
        </a:p>
        <a:p>
          <a:pPr algn="ctr"/>
          <a:r>
            <a:rPr lang="en-US" sz="18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Commissioner Ernest Legier</a:t>
          </a:r>
          <a:endParaRPr lang="en-US" sz="18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143845</xdr:colOff>
      <xdr:row>0</xdr:row>
      <xdr:rowOff>95638</xdr:rowOff>
    </xdr:from>
    <xdr:to>
      <xdr:col>0</xdr:col>
      <xdr:colOff>1537216</xdr:colOff>
      <xdr:row>3</xdr:row>
      <xdr:rowOff>74019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45" y="95638"/>
          <a:ext cx="1393371" cy="1401300"/>
        </a:xfrm>
        <a:prstGeom prst="rect">
          <a:avLst/>
        </a:prstGeom>
      </xdr:spPr>
    </xdr:pic>
    <xdr:clientData/>
  </xdr:twoCellAnchor>
  <xdr:twoCellAnchor editAs="oneCell">
    <xdr:from>
      <xdr:col>16</xdr:col>
      <xdr:colOff>419878</xdr:colOff>
      <xdr:row>0</xdr:row>
      <xdr:rowOff>93307</xdr:rowOff>
    </xdr:from>
    <xdr:to>
      <xdr:col>18</xdr:col>
      <xdr:colOff>522514</xdr:colOff>
      <xdr:row>3</xdr:row>
      <xdr:rowOff>71688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7592" y="93307"/>
          <a:ext cx="1393371" cy="140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6995"/>
  <sheetViews>
    <sheetView windowProtection="1" tabSelected="1" zoomScale="70" zoomScaleNormal="70" zoomScaleSheetLayoutView="90" workbookViewId="0">
      <selection activeCell="A3" sqref="A3"/>
    </sheetView>
  </sheetViews>
  <sheetFormatPr defaultRowHeight="14.6" x14ac:dyDescent="0.4"/>
  <cols>
    <col min="1" max="1" width="62.69140625" customWidth="1"/>
    <col min="2" max="2" width="8" style="165" customWidth="1"/>
    <col min="3" max="3" width="12.3828125" style="126" customWidth="1"/>
    <col min="4" max="4" width="14.53515625" style="31" customWidth="1"/>
    <col min="5" max="5" width="8.3828125" style="31" customWidth="1"/>
    <col min="6" max="6" width="9.84375" style="31" customWidth="1"/>
    <col min="7" max="7" width="9.53515625" style="31" customWidth="1"/>
    <col min="8" max="9" width="12.3828125" style="31" customWidth="1"/>
    <col min="10" max="10" width="9.84375" style="31" customWidth="1"/>
    <col min="11" max="12" width="9.3828125" style="31" customWidth="1"/>
    <col min="13" max="13" width="9.53515625" style="31" customWidth="1"/>
    <col min="14" max="14" width="9.3828125" style="31" customWidth="1"/>
    <col min="15" max="15" width="9.15234375" style="31" customWidth="1"/>
    <col min="16" max="16" width="11.53515625" style="31" customWidth="1"/>
    <col min="17" max="17" width="9.15234375" style="105" customWidth="1"/>
    <col min="18" max="18" width="9.15234375" style="31" customWidth="1"/>
    <col min="19" max="19" width="9.3828125" style="31" customWidth="1"/>
    <col min="20" max="23" width="0" hidden="1" customWidth="1"/>
  </cols>
  <sheetData>
    <row r="1" spans="1:22" x14ac:dyDescent="0.4">
      <c r="A1" s="186"/>
      <c r="B1" s="187"/>
      <c r="C1" s="188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90"/>
      <c r="R1" s="189"/>
      <c r="S1" s="189"/>
    </row>
    <row r="2" spans="1:22" ht="65.150000000000006" customHeight="1" x14ac:dyDescent="0.4">
      <c r="A2" s="186"/>
      <c r="B2" s="187"/>
      <c r="C2" s="188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90"/>
      <c r="R2" s="189"/>
      <c r="S2" s="189"/>
    </row>
    <row r="3" spans="1:22" ht="32.15" customHeight="1" x14ac:dyDescent="0.4">
      <c r="A3" s="186"/>
      <c r="B3" s="187"/>
      <c r="C3" s="188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90"/>
      <c r="R3" s="189"/>
      <c r="S3" s="189"/>
    </row>
    <row r="4" spans="1:22" s="195" customFormat="1" x14ac:dyDescent="0.4">
      <c r="A4" s="192"/>
      <c r="B4" s="193"/>
      <c r="C4" s="194"/>
      <c r="D4" s="191">
        <v>0.01</v>
      </c>
      <c r="E4" s="191"/>
      <c r="F4" s="191">
        <v>10.8</v>
      </c>
      <c r="G4" s="191"/>
      <c r="H4" s="191">
        <v>0.03</v>
      </c>
      <c r="I4" s="191"/>
      <c r="J4" s="191"/>
      <c r="K4" s="191"/>
      <c r="L4" s="191"/>
      <c r="M4" s="191">
        <v>0.01</v>
      </c>
      <c r="N4" s="191"/>
      <c r="O4" s="191">
        <v>0.06</v>
      </c>
      <c r="P4" s="191"/>
      <c r="Q4" s="193"/>
      <c r="R4" s="191"/>
      <c r="S4" s="191"/>
    </row>
    <row r="5" spans="1:22" s="9" customFormat="1" ht="49.5" customHeight="1" x14ac:dyDescent="0.55000000000000004">
      <c r="A5" s="74" t="s">
        <v>499</v>
      </c>
      <c r="B5" s="153" t="s">
        <v>0</v>
      </c>
      <c r="C5" s="125" t="s">
        <v>38</v>
      </c>
      <c r="D5" s="2" t="s">
        <v>42</v>
      </c>
      <c r="E5" s="2"/>
      <c r="F5" s="2" t="s">
        <v>51</v>
      </c>
      <c r="G5" s="3" t="s">
        <v>1</v>
      </c>
      <c r="H5" s="4" t="s">
        <v>39</v>
      </c>
      <c r="I5" s="4" t="s">
        <v>2</v>
      </c>
      <c r="J5" s="5" t="s">
        <v>40</v>
      </c>
      <c r="K5" s="6" t="s">
        <v>3</v>
      </c>
      <c r="L5" s="34" t="s">
        <v>41</v>
      </c>
      <c r="M5" s="34" t="s">
        <v>43</v>
      </c>
      <c r="N5" s="34"/>
      <c r="O5" s="4" t="s">
        <v>4</v>
      </c>
      <c r="P5" s="2" t="s">
        <v>5</v>
      </c>
      <c r="Q5" s="95" t="s">
        <v>40</v>
      </c>
      <c r="R5" s="7" t="s">
        <v>6</v>
      </c>
      <c r="S5" s="8" t="s">
        <v>7</v>
      </c>
      <c r="U5" s="10"/>
      <c r="V5" s="10"/>
    </row>
    <row r="6" spans="1:22" x14ac:dyDescent="0.4">
      <c r="A6" s="11" t="s">
        <v>8</v>
      </c>
      <c r="B6" s="15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96"/>
      <c r="R6" s="12"/>
      <c r="S6" s="15"/>
      <c r="U6" s="16"/>
      <c r="V6" s="16"/>
    </row>
    <row r="7" spans="1:22" s="52" customFormat="1" ht="18.45" x14ac:dyDescent="0.4">
      <c r="A7" s="183" t="s">
        <v>92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5"/>
      <c r="U7" s="39"/>
      <c r="V7" s="39"/>
    </row>
    <row r="8" spans="1:22" x14ac:dyDescent="0.4">
      <c r="A8" s="91" t="s">
        <v>238</v>
      </c>
      <c r="B8" s="155"/>
      <c r="C8" s="127"/>
      <c r="D8" s="54"/>
      <c r="E8" s="54"/>
      <c r="F8" s="54"/>
      <c r="G8" s="53"/>
      <c r="H8" s="47"/>
      <c r="I8" s="47"/>
      <c r="J8" s="53"/>
      <c r="K8" s="56"/>
      <c r="L8" s="40"/>
      <c r="M8" s="53"/>
      <c r="N8" s="55"/>
      <c r="O8" s="110"/>
      <c r="P8" s="54"/>
      <c r="Q8" s="98"/>
      <c r="R8" s="53"/>
      <c r="S8" s="56"/>
      <c r="U8" s="16"/>
      <c r="V8" s="22"/>
    </row>
    <row r="9" spans="1:22" s="52" customFormat="1" x14ac:dyDescent="0.4">
      <c r="A9" s="60" t="s">
        <v>239</v>
      </c>
      <c r="B9" s="175">
        <v>79.44</v>
      </c>
      <c r="C9" s="127">
        <v>2.2000000000000002</v>
      </c>
      <c r="D9" s="54">
        <f>ROUNDUP(((B9-C9)*$D$4),2)</f>
        <v>0.78</v>
      </c>
      <c r="E9" s="54">
        <f>(B9-C9)+D9</f>
        <v>78.02</v>
      </c>
      <c r="F9" s="54">
        <v>10.8</v>
      </c>
      <c r="G9" s="53">
        <f>E9+F9</f>
        <v>88.82</v>
      </c>
      <c r="H9" s="47">
        <f>G9*$H$4</f>
        <v>2.6645999999999996</v>
      </c>
      <c r="I9" s="47">
        <f>G9+H9</f>
        <v>91.484599999999986</v>
      </c>
      <c r="J9" s="53"/>
      <c r="K9" s="56">
        <f>I9-J9</f>
        <v>91.484599999999986</v>
      </c>
      <c r="L9" s="40"/>
      <c r="M9" s="53">
        <f>ROUNDUP(((K9-L9)*$M$4),2)</f>
        <v>0.92</v>
      </c>
      <c r="N9" s="55">
        <f>(K9-L9)+M9</f>
        <v>92.404599999999988</v>
      </c>
      <c r="O9" s="110">
        <f>(K9-L9+M9)*$O$4</f>
        <v>5.5442759999999991</v>
      </c>
      <c r="P9" s="54">
        <f>N9+O9</f>
        <v>97.948875999999984</v>
      </c>
      <c r="Q9" s="145">
        <v>14</v>
      </c>
      <c r="R9" s="53">
        <f>P9-Q9</f>
        <v>83.948875999999984</v>
      </c>
      <c r="S9" s="56">
        <f>R9/10</f>
        <v>8.3948875999999988</v>
      </c>
      <c r="T9" s="52" t="s">
        <v>365</v>
      </c>
      <c r="U9" s="39"/>
      <c r="V9" s="22" t="s">
        <v>366</v>
      </c>
    </row>
    <row r="10" spans="1:22" s="52" customFormat="1" x14ac:dyDescent="0.4">
      <c r="A10" s="60" t="s">
        <v>240</v>
      </c>
      <c r="B10" s="175">
        <v>79.44</v>
      </c>
      <c r="C10" s="127">
        <v>2.2000000000000002</v>
      </c>
      <c r="D10" s="54">
        <f t="shared" ref="D10:D57" si="0">ROUNDUP(((B10-C10)*$D$4),2)</f>
        <v>0.78</v>
      </c>
      <c r="E10" s="54">
        <f t="shared" ref="E10:E57" si="1">(B10-C10)+D10</f>
        <v>78.02</v>
      </c>
      <c r="F10" s="54">
        <v>10.8</v>
      </c>
      <c r="G10" s="53">
        <f t="shared" ref="G10:G57" si="2">E10+F10</f>
        <v>88.82</v>
      </c>
      <c r="H10" s="47">
        <f t="shared" ref="H10:H57" si="3">G10*$H$4</f>
        <v>2.6645999999999996</v>
      </c>
      <c r="I10" s="47">
        <f t="shared" ref="I10:I57" si="4">G10+H10</f>
        <v>91.484599999999986</v>
      </c>
      <c r="J10" s="53"/>
      <c r="K10" s="56">
        <f t="shared" ref="K10:K57" si="5">I10-J10</f>
        <v>91.484599999999986</v>
      </c>
      <c r="L10" s="40"/>
      <c r="M10" s="53">
        <f t="shared" ref="M10:M57" si="6">ROUNDUP(((K10-L10)*$M$4),2)</f>
        <v>0.92</v>
      </c>
      <c r="N10" s="55">
        <f t="shared" ref="N10:N57" si="7">(K10-L10)+M10</f>
        <v>92.404599999999988</v>
      </c>
      <c r="O10" s="110">
        <f t="shared" ref="O10:O57" si="8">(K10-L10+M10)*$O$4</f>
        <v>5.5442759999999991</v>
      </c>
      <c r="P10" s="54">
        <f t="shared" ref="P10:P57" si="9">N10+O10</f>
        <v>97.948875999999984</v>
      </c>
      <c r="Q10" s="145">
        <v>14</v>
      </c>
      <c r="R10" s="53">
        <f t="shared" ref="R10:R57" si="10">P10-Q10</f>
        <v>83.948875999999984</v>
      </c>
      <c r="S10" s="56">
        <f t="shared" ref="S10:S57" si="11">R10/10</f>
        <v>8.3948875999999988</v>
      </c>
      <c r="T10" s="52" t="s">
        <v>365</v>
      </c>
      <c r="U10" s="39"/>
      <c r="V10" s="22" t="s">
        <v>366</v>
      </c>
    </row>
    <row r="11" spans="1:22" s="52" customFormat="1" x14ac:dyDescent="0.4">
      <c r="A11" s="60" t="s">
        <v>241</v>
      </c>
      <c r="B11" s="175">
        <v>79.44</v>
      </c>
      <c r="C11" s="127">
        <v>2.2000000000000002</v>
      </c>
      <c r="D11" s="54">
        <f>ROUNDUP(((B11-C11)*$D$4),2)</f>
        <v>0.78</v>
      </c>
      <c r="E11" s="54">
        <f>(B11-C11)+D11</f>
        <v>78.02</v>
      </c>
      <c r="F11" s="54">
        <v>10.8</v>
      </c>
      <c r="G11" s="53">
        <f t="shared" si="2"/>
        <v>88.82</v>
      </c>
      <c r="H11" s="47">
        <f t="shared" si="3"/>
        <v>2.6645999999999996</v>
      </c>
      <c r="I11" s="47">
        <f t="shared" si="4"/>
        <v>91.484599999999986</v>
      </c>
      <c r="J11" s="53"/>
      <c r="K11" s="56">
        <f t="shared" si="5"/>
        <v>91.484599999999986</v>
      </c>
      <c r="L11" s="40"/>
      <c r="M11" s="53">
        <f t="shared" si="6"/>
        <v>0.92</v>
      </c>
      <c r="N11" s="55">
        <f t="shared" si="7"/>
        <v>92.404599999999988</v>
      </c>
      <c r="O11" s="110">
        <f t="shared" si="8"/>
        <v>5.5442759999999991</v>
      </c>
      <c r="P11" s="54">
        <f t="shared" si="9"/>
        <v>97.948875999999984</v>
      </c>
      <c r="Q11" s="145">
        <v>14</v>
      </c>
      <c r="R11" s="53">
        <f t="shared" si="10"/>
        <v>83.948875999999984</v>
      </c>
      <c r="S11" s="56">
        <f t="shared" si="11"/>
        <v>8.3948875999999988</v>
      </c>
      <c r="T11" s="52" t="s">
        <v>365</v>
      </c>
      <c r="U11" s="39"/>
      <c r="V11" s="22" t="s">
        <v>366</v>
      </c>
    </row>
    <row r="12" spans="1:22" x14ac:dyDescent="0.4">
      <c r="A12" s="60" t="s">
        <v>242</v>
      </c>
      <c r="B12" s="175">
        <v>79.44</v>
      </c>
      <c r="C12" s="127">
        <v>2.2000000000000002</v>
      </c>
      <c r="D12" s="54">
        <f>ROUNDUP(((B12-C12)*$D$4),2)</f>
        <v>0.78</v>
      </c>
      <c r="E12" s="54">
        <f>(B12-C12)+D12</f>
        <v>78.02</v>
      </c>
      <c r="F12" s="54">
        <v>10.8</v>
      </c>
      <c r="G12" s="53">
        <f t="shared" si="2"/>
        <v>88.82</v>
      </c>
      <c r="H12" s="47">
        <f t="shared" si="3"/>
        <v>2.6645999999999996</v>
      </c>
      <c r="I12" s="47">
        <f t="shared" si="4"/>
        <v>91.484599999999986</v>
      </c>
      <c r="J12" s="53"/>
      <c r="K12" s="56">
        <f t="shared" si="5"/>
        <v>91.484599999999986</v>
      </c>
      <c r="L12" s="40"/>
      <c r="M12" s="53">
        <f t="shared" si="6"/>
        <v>0.92</v>
      </c>
      <c r="N12" s="55">
        <f t="shared" si="7"/>
        <v>92.404599999999988</v>
      </c>
      <c r="O12" s="110">
        <f t="shared" si="8"/>
        <v>5.5442759999999991</v>
      </c>
      <c r="P12" s="54">
        <f t="shared" si="9"/>
        <v>97.948875999999984</v>
      </c>
      <c r="Q12" s="145">
        <v>14</v>
      </c>
      <c r="R12" s="53">
        <f t="shared" si="10"/>
        <v>83.948875999999984</v>
      </c>
      <c r="S12" s="56">
        <f t="shared" si="11"/>
        <v>8.3948875999999988</v>
      </c>
      <c r="T12" s="52" t="s">
        <v>365</v>
      </c>
      <c r="U12" s="16"/>
      <c r="V12" s="16" t="s">
        <v>366</v>
      </c>
    </row>
    <row r="13" spans="1:22" s="52" customFormat="1" x14ac:dyDescent="0.4">
      <c r="A13" s="60" t="s">
        <v>243</v>
      </c>
      <c r="B13" s="175">
        <v>79.44</v>
      </c>
      <c r="C13" s="127">
        <v>2.2000000000000002</v>
      </c>
      <c r="D13" s="54">
        <f t="shared" si="0"/>
        <v>0.78</v>
      </c>
      <c r="E13" s="54">
        <f t="shared" si="1"/>
        <v>78.02</v>
      </c>
      <c r="F13" s="54">
        <v>10.8</v>
      </c>
      <c r="G13" s="53">
        <f t="shared" si="2"/>
        <v>88.82</v>
      </c>
      <c r="H13" s="47">
        <f t="shared" si="3"/>
        <v>2.6645999999999996</v>
      </c>
      <c r="I13" s="47">
        <f t="shared" si="4"/>
        <v>91.484599999999986</v>
      </c>
      <c r="J13" s="53"/>
      <c r="K13" s="56">
        <f t="shared" si="5"/>
        <v>91.484599999999986</v>
      </c>
      <c r="L13" s="40"/>
      <c r="M13" s="53">
        <f t="shared" si="6"/>
        <v>0.92</v>
      </c>
      <c r="N13" s="55">
        <f t="shared" si="7"/>
        <v>92.404599999999988</v>
      </c>
      <c r="O13" s="110">
        <f t="shared" si="8"/>
        <v>5.5442759999999991</v>
      </c>
      <c r="P13" s="54">
        <f t="shared" si="9"/>
        <v>97.948875999999984</v>
      </c>
      <c r="Q13" s="145">
        <v>14</v>
      </c>
      <c r="R13" s="53">
        <f t="shared" si="10"/>
        <v>83.948875999999984</v>
      </c>
      <c r="S13" s="56">
        <f t="shared" si="11"/>
        <v>8.3948875999999988</v>
      </c>
      <c r="T13" s="52" t="s">
        <v>365</v>
      </c>
      <c r="U13" s="39"/>
      <c r="V13" s="39" t="s">
        <v>366</v>
      </c>
    </row>
    <row r="14" spans="1:22" x14ac:dyDescent="0.4">
      <c r="A14" s="60" t="s">
        <v>244</v>
      </c>
      <c r="B14" s="175">
        <v>79.44</v>
      </c>
      <c r="C14" s="127">
        <v>2.2000000000000002</v>
      </c>
      <c r="D14" s="54">
        <f>ROUNDUP(((B14-C14)*$D$4),2)</f>
        <v>0.78</v>
      </c>
      <c r="E14" s="54">
        <f>(B14-C14)+D14</f>
        <v>78.02</v>
      </c>
      <c r="F14" s="54">
        <v>10.8</v>
      </c>
      <c r="G14" s="53">
        <f t="shared" si="2"/>
        <v>88.82</v>
      </c>
      <c r="H14" s="47">
        <f t="shared" si="3"/>
        <v>2.6645999999999996</v>
      </c>
      <c r="I14" s="47">
        <f t="shared" si="4"/>
        <v>91.484599999999986</v>
      </c>
      <c r="J14" s="53"/>
      <c r="K14" s="56">
        <f t="shared" si="5"/>
        <v>91.484599999999986</v>
      </c>
      <c r="L14" s="40"/>
      <c r="M14" s="53">
        <f t="shared" si="6"/>
        <v>0.92</v>
      </c>
      <c r="N14" s="55">
        <f t="shared" si="7"/>
        <v>92.404599999999988</v>
      </c>
      <c r="O14" s="110">
        <f t="shared" si="8"/>
        <v>5.5442759999999991</v>
      </c>
      <c r="P14" s="54">
        <f t="shared" si="9"/>
        <v>97.948875999999984</v>
      </c>
      <c r="Q14" s="145">
        <v>14</v>
      </c>
      <c r="R14" s="53">
        <f t="shared" si="10"/>
        <v>83.948875999999984</v>
      </c>
      <c r="S14" s="56">
        <f t="shared" si="11"/>
        <v>8.3948875999999988</v>
      </c>
      <c r="T14" s="52" t="s">
        <v>365</v>
      </c>
      <c r="U14" s="16"/>
      <c r="V14" s="16" t="s">
        <v>366</v>
      </c>
    </row>
    <row r="15" spans="1:22" s="52" customFormat="1" x14ac:dyDescent="0.4">
      <c r="A15" s="60" t="s">
        <v>245</v>
      </c>
      <c r="B15" s="175">
        <v>79.44</v>
      </c>
      <c r="C15" s="127">
        <v>2.2000000000000002</v>
      </c>
      <c r="D15" s="54">
        <f>ROUNDUP(((B15-C15)*$D$4),2)</f>
        <v>0.78</v>
      </c>
      <c r="E15" s="54">
        <f>(B15-C15)+D15</f>
        <v>78.02</v>
      </c>
      <c r="F15" s="54">
        <v>10.8</v>
      </c>
      <c r="G15" s="53">
        <f t="shared" si="2"/>
        <v>88.82</v>
      </c>
      <c r="H15" s="47">
        <f t="shared" si="3"/>
        <v>2.6645999999999996</v>
      </c>
      <c r="I15" s="47">
        <f t="shared" si="4"/>
        <v>91.484599999999986</v>
      </c>
      <c r="J15" s="53"/>
      <c r="K15" s="56">
        <f t="shared" si="5"/>
        <v>91.484599999999986</v>
      </c>
      <c r="L15" s="40"/>
      <c r="M15" s="53">
        <f t="shared" si="6"/>
        <v>0.92</v>
      </c>
      <c r="N15" s="55">
        <f t="shared" si="7"/>
        <v>92.404599999999988</v>
      </c>
      <c r="O15" s="110">
        <f t="shared" si="8"/>
        <v>5.5442759999999991</v>
      </c>
      <c r="P15" s="54">
        <f t="shared" si="9"/>
        <v>97.948875999999984</v>
      </c>
      <c r="Q15" s="145">
        <v>14</v>
      </c>
      <c r="R15" s="53">
        <f t="shared" si="10"/>
        <v>83.948875999999984</v>
      </c>
      <c r="S15" s="56">
        <f t="shared" si="11"/>
        <v>8.3948875999999988</v>
      </c>
      <c r="T15" s="52" t="s">
        <v>365</v>
      </c>
      <c r="U15" s="39"/>
      <c r="V15" s="39" t="s">
        <v>366</v>
      </c>
    </row>
    <row r="16" spans="1:22" s="52" customFormat="1" x14ac:dyDescent="0.4">
      <c r="A16" s="60" t="s">
        <v>246</v>
      </c>
      <c r="B16" s="175">
        <v>79.44</v>
      </c>
      <c r="C16" s="127">
        <v>2.2000000000000002</v>
      </c>
      <c r="D16" s="54">
        <f t="shared" si="0"/>
        <v>0.78</v>
      </c>
      <c r="E16" s="54">
        <f t="shared" si="1"/>
        <v>78.02</v>
      </c>
      <c r="F16" s="54">
        <v>10.8</v>
      </c>
      <c r="G16" s="53">
        <f t="shared" si="2"/>
        <v>88.82</v>
      </c>
      <c r="H16" s="47">
        <f t="shared" si="3"/>
        <v>2.6645999999999996</v>
      </c>
      <c r="I16" s="47">
        <f t="shared" si="4"/>
        <v>91.484599999999986</v>
      </c>
      <c r="J16" s="53"/>
      <c r="K16" s="56">
        <f t="shared" si="5"/>
        <v>91.484599999999986</v>
      </c>
      <c r="L16" s="40"/>
      <c r="M16" s="53">
        <f t="shared" si="6"/>
        <v>0.92</v>
      </c>
      <c r="N16" s="55">
        <f t="shared" si="7"/>
        <v>92.404599999999988</v>
      </c>
      <c r="O16" s="110">
        <f t="shared" si="8"/>
        <v>5.5442759999999991</v>
      </c>
      <c r="P16" s="54">
        <f t="shared" si="9"/>
        <v>97.948875999999984</v>
      </c>
      <c r="Q16" s="145">
        <v>14</v>
      </c>
      <c r="R16" s="53">
        <f t="shared" si="10"/>
        <v>83.948875999999984</v>
      </c>
      <c r="S16" s="56">
        <f t="shared" si="11"/>
        <v>8.3948875999999988</v>
      </c>
      <c r="T16" s="52" t="s">
        <v>365</v>
      </c>
      <c r="U16" s="39"/>
      <c r="V16" s="39" t="s">
        <v>366</v>
      </c>
    </row>
    <row r="17" spans="1:22" s="52" customFormat="1" x14ac:dyDescent="0.4">
      <c r="A17" s="60" t="s">
        <v>247</v>
      </c>
      <c r="B17" s="175">
        <v>79.44</v>
      </c>
      <c r="C17" s="127">
        <v>2.2000000000000002</v>
      </c>
      <c r="D17" s="54">
        <f t="shared" si="0"/>
        <v>0.78</v>
      </c>
      <c r="E17" s="54">
        <f t="shared" si="1"/>
        <v>78.02</v>
      </c>
      <c r="F17" s="54">
        <v>10.8</v>
      </c>
      <c r="G17" s="53">
        <f t="shared" si="2"/>
        <v>88.82</v>
      </c>
      <c r="H17" s="47">
        <f t="shared" si="3"/>
        <v>2.6645999999999996</v>
      </c>
      <c r="I17" s="47">
        <f t="shared" si="4"/>
        <v>91.484599999999986</v>
      </c>
      <c r="J17" s="53"/>
      <c r="K17" s="56">
        <f t="shared" si="5"/>
        <v>91.484599999999986</v>
      </c>
      <c r="L17" s="40"/>
      <c r="M17" s="53">
        <f t="shared" si="6"/>
        <v>0.92</v>
      </c>
      <c r="N17" s="55">
        <f t="shared" si="7"/>
        <v>92.404599999999988</v>
      </c>
      <c r="O17" s="110">
        <f t="shared" si="8"/>
        <v>5.5442759999999991</v>
      </c>
      <c r="P17" s="54">
        <f t="shared" si="9"/>
        <v>97.948875999999984</v>
      </c>
      <c r="Q17" s="145">
        <v>14</v>
      </c>
      <c r="R17" s="53">
        <f t="shared" si="10"/>
        <v>83.948875999999984</v>
      </c>
      <c r="S17" s="56">
        <f t="shared" si="11"/>
        <v>8.3948875999999988</v>
      </c>
      <c r="T17" s="52" t="s">
        <v>365</v>
      </c>
      <c r="U17" s="39"/>
      <c r="V17" s="39" t="s">
        <v>366</v>
      </c>
    </row>
    <row r="18" spans="1:22" s="52" customFormat="1" x14ac:dyDescent="0.4">
      <c r="A18" s="60" t="s">
        <v>248</v>
      </c>
      <c r="B18" s="175">
        <v>79.44</v>
      </c>
      <c r="C18" s="127">
        <v>2.2000000000000002</v>
      </c>
      <c r="D18" s="54">
        <f t="shared" si="0"/>
        <v>0.78</v>
      </c>
      <c r="E18" s="54">
        <f t="shared" si="1"/>
        <v>78.02</v>
      </c>
      <c r="F18" s="54">
        <v>10.8</v>
      </c>
      <c r="G18" s="53">
        <f t="shared" si="2"/>
        <v>88.82</v>
      </c>
      <c r="H18" s="47">
        <f t="shared" si="3"/>
        <v>2.6645999999999996</v>
      </c>
      <c r="I18" s="47">
        <f t="shared" si="4"/>
        <v>91.484599999999986</v>
      </c>
      <c r="J18" s="53"/>
      <c r="K18" s="56">
        <f t="shared" si="5"/>
        <v>91.484599999999986</v>
      </c>
      <c r="L18" s="40"/>
      <c r="M18" s="53">
        <f t="shared" si="6"/>
        <v>0.92</v>
      </c>
      <c r="N18" s="55">
        <f t="shared" si="7"/>
        <v>92.404599999999988</v>
      </c>
      <c r="O18" s="110">
        <f t="shared" si="8"/>
        <v>5.5442759999999991</v>
      </c>
      <c r="P18" s="54">
        <f t="shared" si="9"/>
        <v>97.948875999999984</v>
      </c>
      <c r="Q18" s="145">
        <v>14</v>
      </c>
      <c r="R18" s="53">
        <f t="shared" si="10"/>
        <v>83.948875999999984</v>
      </c>
      <c r="S18" s="56">
        <f t="shared" si="11"/>
        <v>8.3948875999999988</v>
      </c>
      <c r="T18" s="52" t="s">
        <v>365</v>
      </c>
      <c r="U18" s="39"/>
      <c r="V18" s="39" t="s">
        <v>366</v>
      </c>
    </row>
    <row r="19" spans="1:22" x14ac:dyDescent="0.4">
      <c r="A19" s="60" t="s">
        <v>249</v>
      </c>
      <c r="B19" s="175">
        <v>79.44</v>
      </c>
      <c r="C19" s="127">
        <v>2.2000000000000002</v>
      </c>
      <c r="D19" s="54">
        <f t="shared" si="0"/>
        <v>0.78</v>
      </c>
      <c r="E19" s="54">
        <f t="shared" si="1"/>
        <v>78.02</v>
      </c>
      <c r="F19" s="54">
        <v>10.8</v>
      </c>
      <c r="G19" s="53">
        <f t="shared" si="2"/>
        <v>88.82</v>
      </c>
      <c r="H19" s="47">
        <f t="shared" si="3"/>
        <v>2.6645999999999996</v>
      </c>
      <c r="I19" s="47">
        <f t="shared" si="4"/>
        <v>91.484599999999986</v>
      </c>
      <c r="J19" s="53"/>
      <c r="K19" s="56">
        <f t="shared" si="5"/>
        <v>91.484599999999986</v>
      </c>
      <c r="L19" s="40"/>
      <c r="M19" s="53">
        <f t="shared" si="6"/>
        <v>0.92</v>
      </c>
      <c r="N19" s="55">
        <f t="shared" si="7"/>
        <v>92.404599999999988</v>
      </c>
      <c r="O19" s="110">
        <f t="shared" si="8"/>
        <v>5.5442759999999991</v>
      </c>
      <c r="P19" s="54">
        <f t="shared" si="9"/>
        <v>97.948875999999984</v>
      </c>
      <c r="Q19" s="145">
        <v>14</v>
      </c>
      <c r="R19" s="53">
        <f t="shared" si="10"/>
        <v>83.948875999999984</v>
      </c>
      <c r="S19" s="56">
        <f t="shared" si="11"/>
        <v>8.3948875999999988</v>
      </c>
      <c r="T19" s="52" t="s">
        <v>365</v>
      </c>
      <c r="U19" s="16"/>
      <c r="V19" s="16" t="s">
        <v>366</v>
      </c>
    </row>
    <row r="20" spans="1:22" s="52" customFormat="1" x14ac:dyDescent="0.4">
      <c r="A20" s="60" t="s">
        <v>250</v>
      </c>
      <c r="B20" s="175">
        <v>79.44</v>
      </c>
      <c r="C20" s="127">
        <v>2.2000000000000002</v>
      </c>
      <c r="D20" s="54">
        <f t="shared" si="0"/>
        <v>0.78</v>
      </c>
      <c r="E20" s="54">
        <f t="shared" si="1"/>
        <v>78.02</v>
      </c>
      <c r="F20" s="54">
        <v>10.8</v>
      </c>
      <c r="G20" s="53">
        <f t="shared" si="2"/>
        <v>88.82</v>
      </c>
      <c r="H20" s="47">
        <f t="shared" si="3"/>
        <v>2.6645999999999996</v>
      </c>
      <c r="I20" s="47">
        <f t="shared" si="4"/>
        <v>91.484599999999986</v>
      </c>
      <c r="J20" s="53"/>
      <c r="K20" s="56">
        <f t="shared" si="5"/>
        <v>91.484599999999986</v>
      </c>
      <c r="L20" s="40"/>
      <c r="M20" s="53">
        <f t="shared" si="6"/>
        <v>0.92</v>
      </c>
      <c r="N20" s="55">
        <f t="shared" si="7"/>
        <v>92.404599999999988</v>
      </c>
      <c r="O20" s="110">
        <f t="shared" si="8"/>
        <v>5.5442759999999991</v>
      </c>
      <c r="P20" s="54">
        <f t="shared" si="9"/>
        <v>97.948875999999984</v>
      </c>
      <c r="Q20" s="145">
        <v>14</v>
      </c>
      <c r="R20" s="53">
        <f t="shared" si="10"/>
        <v>83.948875999999984</v>
      </c>
      <c r="S20" s="56">
        <f t="shared" si="11"/>
        <v>8.3948875999999988</v>
      </c>
      <c r="T20" s="52" t="s">
        <v>365</v>
      </c>
      <c r="U20" s="39"/>
      <c r="V20" s="39" t="s">
        <v>366</v>
      </c>
    </row>
    <row r="21" spans="1:22" s="52" customFormat="1" x14ac:dyDescent="0.4">
      <c r="A21" s="60" t="s">
        <v>251</v>
      </c>
      <c r="B21" s="175">
        <v>79.44</v>
      </c>
      <c r="C21" s="127">
        <v>2.2000000000000002</v>
      </c>
      <c r="D21" s="54">
        <f t="shared" si="0"/>
        <v>0.78</v>
      </c>
      <c r="E21" s="54">
        <f t="shared" si="1"/>
        <v>78.02</v>
      </c>
      <c r="F21" s="54">
        <v>10.8</v>
      </c>
      <c r="G21" s="53">
        <f t="shared" si="2"/>
        <v>88.82</v>
      </c>
      <c r="H21" s="47">
        <f t="shared" si="3"/>
        <v>2.6645999999999996</v>
      </c>
      <c r="I21" s="47">
        <f t="shared" si="4"/>
        <v>91.484599999999986</v>
      </c>
      <c r="J21" s="53"/>
      <c r="K21" s="56">
        <f t="shared" si="5"/>
        <v>91.484599999999986</v>
      </c>
      <c r="L21" s="40"/>
      <c r="M21" s="53">
        <f t="shared" si="6"/>
        <v>0.92</v>
      </c>
      <c r="N21" s="55">
        <f t="shared" si="7"/>
        <v>92.404599999999988</v>
      </c>
      <c r="O21" s="110">
        <f t="shared" si="8"/>
        <v>5.5442759999999991</v>
      </c>
      <c r="P21" s="54">
        <f t="shared" si="9"/>
        <v>97.948875999999984</v>
      </c>
      <c r="Q21" s="145">
        <v>14</v>
      </c>
      <c r="R21" s="53">
        <f t="shared" si="10"/>
        <v>83.948875999999984</v>
      </c>
      <c r="S21" s="56">
        <f t="shared" si="11"/>
        <v>8.3948875999999988</v>
      </c>
      <c r="T21" s="52" t="s">
        <v>365</v>
      </c>
      <c r="U21" s="39"/>
      <c r="V21" s="39" t="s">
        <v>366</v>
      </c>
    </row>
    <row r="22" spans="1:22" s="52" customFormat="1" x14ac:dyDescent="0.4">
      <c r="A22" s="60" t="s">
        <v>252</v>
      </c>
      <c r="B22" s="175">
        <v>79.44</v>
      </c>
      <c r="C22" s="127">
        <v>2.2000000000000002</v>
      </c>
      <c r="D22" s="54">
        <f t="shared" si="0"/>
        <v>0.78</v>
      </c>
      <c r="E22" s="54">
        <f t="shared" si="1"/>
        <v>78.02</v>
      </c>
      <c r="F22" s="54">
        <v>10.8</v>
      </c>
      <c r="G22" s="53">
        <f t="shared" si="2"/>
        <v>88.82</v>
      </c>
      <c r="H22" s="47">
        <f t="shared" si="3"/>
        <v>2.6645999999999996</v>
      </c>
      <c r="I22" s="47">
        <f t="shared" si="4"/>
        <v>91.484599999999986</v>
      </c>
      <c r="J22" s="53"/>
      <c r="K22" s="56">
        <f t="shared" si="5"/>
        <v>91.484599999999986</v>
      </c>
      <c r="L22" s="40"/>
      <c r="M22" s="53">
        <f t="shared" si="6"/>
        <v>0.92</v>
      </c>
      <c r="N22" s="55">
        <f t="shared" si="7"/>
        <v>92.404599999999988</v>
      </c>
      <c r="O22" s="110">
        <f t="shared" si="8"/>
        <v>5.5442759999999991</v>
      </c>
      <c r="P22" s="54">
        <f t="shared" si="9"/>
        <v>97.948875999999984</v>
      </c>
      <c r="Q22" s="145">
        <v>14</v>
      </c>
      <c r="R22" s="53">
        <f t="shared" si="10"/>
        <v>83.948875999999984</v>
      </c>
      <c r="S22" s="56">
        <f t="shared" si="11"/>
        <v>8.3948875999999988</v>
      </c>
      <c r="T22" s="52" t="s">
        <v>365</v>
      </c>
      <c r="U22" s="39"/>
      <c r="V22" s="39" t="s">
        <v>366</v>
      </c>
    </row>
    <row r="23" spans="1:22" s="52" customFormat="1" x14ac:dyDescent="0.4">
      <c r="A23" s="60" t="s">
        <v>253</v>
      </c>
      <c r="B23" s="175">
        <v>79.44</v>
      </c>
      <c r="C23" s="127">
        <v>2.2000000000000002</v>
      </c>
      <c r="D23" s="54">
        <f t="shared" si="0"/>
        <v>0.78</v>
      </c>
      <c r="E23" s="54">
        <f t="shared" si="1"/>
        <v>78.02</v>
      </c>
      <c r="F23" s="54">
        <v>10.8</v>
      </c>
      <c r="G23" s="53">
        <f t="shared" si="2"/>
        <v>88.82</v>
      </c>
      <c r="H23" s="47">
        <f t="shared" si="3"/>
        <v>2.6645999999999996</v>
      </c>
      <c r="I23" s="47">
        <f t="shared" si="4"/>
        <v>91.484599999999986</v>
      </c>
      <c r="J23" s="53"/>
      <c r="K23" s="56">
        <f t="shared" si="5"/>
        <v>91.484599999999986</v>
      </c>
      <c r="L23" s="40"/>
      <c r="M23" s="53">
        <f t="shared" si="6"/>
        <v>0.92</v>
      </c>
      <c r="N23" s="55">
        <f t="shared" si="7"/>
        <v>92.404599999999988</v>
      </c>
      <c r="O23" s="110">
        <f t="shared" si="8"/>
        <v>5.5442759999999991</v>
      </c>
      <c r="P23" s="54">
        <f t="shared" si="9"/>
        <v>97.948875999999984</v>
      </c>
      <c r="Q23" s="145">
        <v>14</v>
      </c>
      <c r="R23" s="53">
        <f t="shared" si="10"/>
        <v>83.948875999999984</v>
      </c>
      <c r="S23" s="56">
        <f t="shared" si="11"/>
        <v>8.3948875999999988</v>
      </c>
      <c r="T23" s="52" t="s">
        <v>365</v>
      </c>
      <c r="U23" s="39"/>
      <c r="V23" s="39" t="s">
        <v>366</v>
      </c>
    </row>
    <row r="24" spans="1:22" s="52" customFormat="1" x14ac:dyDescent="0.4">
      <c r="A24" s="60"/>
      <c r="B24" s="155"/>
      <c r="C24" s="127"/>
      <c r="D24" s="54"/>
      <c r="E24" s="54"/>
      <c r="F24" s="54"/>
      <c r="G24" s="53"/>
      <c r="H24" s="47"/>
      <c r="I24" s="47"/>
      <c r="J24" s="53"/>
      <c r="K24" s="56"/>
      <c r="L24" s="40"/>
      <c r="M24" s="53"/>
      <c r="N24" s="55"/>
      <c r="O24" s="110"/>
      <c r="P24" s="54"/>
      <c r="Q24" s="98"/>
      <c r="R24" s="53"/>
      <c r="S24" s="56"/>
      <c r="U24" s="39"/>
      <c r="V24" s="39"/>
    </row>
    <row r="25" spans="1:22" s="52" customFormat="1" x14ac:dyDescent="0.4">
      <c r="A25" s="91" t="s">
        <v>254</v>
      </c>
      <c r="B25" s="155"/>
      <c r="C25" s="127"/>
      <c r="D25" s="54"/>
      <c r="E25" s="54"/>
      <c r="F25" s="54"/>
      <c r="G25" s="53"/>
      <c r="H25" s="47"/>
      <c r="I25" s="47"/>
      <c r="J25" s="53"/>
      <c r="K25" s="56"/>
      <c r="L25" s="40"/>
      <c r="M25" s="53"/>
      <c r="N25" s="55"/>
      <c r="O25" s="110"/>
      <c r="P25" s="54"/>
      <c r="Q25" s="98"/>
      <c r="R25" s="53"/>
      <c r="S25" s="56"/>
      <c r="U25" s="39"/>
      <c r="V25" s="39"/>
    </row>
    <row r="26" spans="1:22" s="52" customFormat="1" x14ac:dyDescent="0.4">
      <c r="A26" s="60" t="s">
        <v>255</v>
      </c>
      <c r="B26" s="175">
        <v>76.94</v>
      </c>
      <c r="C26" s="127">
        <v>2.2000000000000002</v>
      </c>
      <c r="D26" s="54">
        <f t="shared" si="0"/>
        <v>0.75</v>
      </c>
      <c r="E26" s="54">
        <f t="shared" si="1"/>
        <v>75.489999999999995</v>
      </c>
      <c r="F26" s="54">
        <v>10.8</v>
      </c>
      <c r="G26" s="53">
        <f t="shared" si="2"/>
        <v>86.289999999999992</v>
      </c>
      <c r="H26" s="47">
        <f t="shared" si="3"/>
        <v>2.5886999999999998</v>
      </c>
      <c r="I26" s="47">
        <f t="shared" si="4"/>
        <v>88.878699999999995</v>
      </c>
      <c r="J26" s="53"/>
      <c r="K26" s="56">
        <f t="shared" si="5"/>
        <v>88.878699999999995</v>
      </c>
      <c r="L26" s="40"/>
      <c r="M26" s="53">
        <f t="shared" si="6"/>
        <v>0.89</v>
      </c>
      <c r="N26" s="55">
        <f t="shared" si="7"/>
        <v>89.768699999999995</v>
      </c>
      <c r="O26" s="110">
        <f t="shared" si="8"/>
        <v>5.3861219999999994</v>
      </c>
      <c r="P26" s="54">
        <f t="shared" si="9"/>
        <v>95.154821999999996</v>
      </c>
      <c r="Q26" s="145">
        <v>16.5</v>
      </c>
      <c r="R26" s="53">
        <f>P26-Q26</f>
        <v>78.654821999999996</v>
      </c>
      <c r="S26" s="56">
        <f>R26/10</f>
        <v>7.8654821999999998</v>
      </c>
      <c r="T26" s="52" t="s">
        <v>365</v>
      </c>
      <c r="U26" s="39"/>
      <c r="V26" s="39" t="s">
        <v>366</v>
      </c>
    </row>
    <row r="27" spans="1:22" x14ac:dyDescent="0.4">
      <c r="A27" s="60" t="s">
        <v>256</v>
      </c>
      <c r="B27" s="175">
        <v>76.94</v>
      </c>
      <c r="C27" s="127">
        <v>2.2000000000000002</v>
      </c>
      <c r="D27" s="54">
        <f t="shared" si="0"/>
        <v>0.75</v>
      </c>
      <c r="E27" s="54">
        <f t="shared" si="1"/>
        <v>75.489999999999995</v>
      </c>
      <c r="F27" s="54">
        <v>10.8</v>
      </c>
      <c r="G27" s="53">
        <f t="shared" si="2"/>
        <v>86.289999999999992</v>
      </c>
      <c r="H27" s="47">
        <f t="shared" si="3"/>
        <v>2.5886999999999998</v>
      </c>
      <c r="I27" s="47">
        <f t="shared" si="4"/>
        <v>88.878699999999995</v>
      </c>
      <c r="J27" s="53"/>
      <c r="K27" s="56">
        <f t="shared" si="5"/>
        <v>88.878699999999995</v>
      </c>
      <c r="L27" s="40"/>
      <c r="M27" s="53">
        <f t="shared" si="6"/>
        <v>0.89</v>
      </c>
      <c r="N27" s="55">
        <f t="shared" si="7"/>
        <v>89.768699999999995</v>
      </c>
      <c r="O27" s="110">
        <f t="shared" si="8"/>
        <v>5.3861219999999994</v>
      </c>
      <c r="P27" s="54">
        <f t="shared" si="9"/>
        <v>95.154821999999996</v>
      </c>
      <c r="Q27" s="145">
        <v>16.5</v>
      </c>
      <c r="R27" s="53">
        <f t="shared" ref="R27:R44" si="12">P27-Q27</f>
        <v>78.654821999999996</v>
      </c>
      <c r="S27" s="56">
        <f t="shared" ref="S27:S44" si="13">R27/10</f>
        <v>7.8654821999999998</v>
      </c>
      <c r="T27" s="52" t="s">
        <v>365</v>
      </c>
      <c r="U27" s="16"/>
      <c r="V27" s="16" t="s">
        <v>366</v>
      </c>
    </row>
    <row r="28" spans="1:22" s="52" customFormat="1" x14ac:dyDescent="0.4">
      <c r="A28" s="60" t="s">
        <v>257</v>
      </c>
      <c r="B28" s="175">
        <v>76.94</v>
      </c>
      <c r="C28" s="127">
        <v>2.2000000000000002</v>
      </c>
      <c r="D28" s="54">
        <f t="shared" si="0"/>
        <v>0.75</v>
      </c>
      <c r="E28" s="54">
        <f t="shared" si="1"/>
        <v>75.489999999999995</v>
      </c>
      <c r="F28" s="54">
        <v>10.8</v>
      </c>
      <c r="G28" s="53">
        <f t="shared" si="2"/>
        <v>86.289999999999992</v>
      </c>
      <c r="H28" s="47">
        <f t="shared" si="3"/>
        <v>2.5886999999999998</v>
      </c>
      <c r="I28" s="47">
        <f t="shared" si="4"/>
        <v>88.878699999999995</v>
      </c>
      <c r="J28" s="53"/>
      <c r="K28" s="56">
        <f t="shared" si="5"/>
        <v>88.878699999999995</v>
      </c>
      <c r="L28" s="40"/>
      <c r="M28" s="53">
        <f t="shared" si="6"/>
        <v>0.89</v>
      </c>
      <c r="N28" s="55">
        <f t="shared" si="7"/>
        <v>89.768699999999995</v>
      </c>
      <c r="O28" s="110">
        <f t="shared" si="8"/>
        <v>5.3861219999999994</v>
      </c>
      <c r="P28" s="54">
        <f t="shared" si="9"/>
        <v>95.154821999999996</v>
      </c>
      <c r="Q28" s="145">
        <v>16.5</v>
      </c>
      <c r="R28" s="53">
        <f t="shared" si="12"/>
        <v>78.654821999999996</v>
      </c>
      <c r="S28" s="56">
        <f t="shared" si="13"/>
        <v>7.8654821999999998</v>
      </c>
      <c r="T28" s="52" t="s">
        <v>365</v>
      </c>
      <c r="U28" s="39"/>
      <c r="V28" s="39" t="s">
        <v>366</v>
      </c>
    </row>
    <row r="29" spans="1:22" s="52" customFormat="1" x14ac:dyDescent="0.4">
      <c r="A29" s="60" t="s">
        <v>258</v>
      </c>
      <c r="B29" s="175">
        <v>76.94</v>
      </c>
      <c r="C29" s="127">
        <v>2.2000000000000002</v>
      </c>
      <c r="D29" s="54">
        <f t="shared" si="0"/>
        <v>0.75</v>
      </c>
      <c r="E29" s="54">
        <f t="shared" si="1"/>
        <v>75.489999999999995</v>
      </c>
      <c r="F29" s="54">
        <v>10.8</v>
      </c>
      <c r="G29" s="53">
        <f t="shared" si="2"/>
        <v>86.289999999999992</v>
      </c>
      <c r="H29" s="47">
        <f t="shared" si="3"/>
        <v>2.5886999999999998</v>
      </c>
      <c r="I29" s="47">
        <f t="shared" si="4"/>
        <v>88.878699999999995</v>
      </c>
      <c r="J29" s="53"/>
      <c r="K29" s="56">
        <f t="shared" si="5"/>
        <v>88.878699999999995</v>
      </c>
      <c r="L29" s="40"/>
      <c r="M29" s="53">
        <f t="shared" si="6"/>
        <v>0.89</v>
      </c>
      <c r="N29" s="55">
        <f t="shared" si="7"/>
        <v>89.768699999999995</v>
      </c>
      <c r="O29" s="110">
        <f t="shared" si="8"/>
        <v>5.3861219999999994</v>
      </c>
      <c r="P29" s="54">
        <f t="shared" si="9"/>
        <v>95.154821999999996</v>
      </c>
      <c r="Q29" s="145">
        <v>16.5</v>
      </c>
      <c r="R29" s="53">
        <f t="shared" si="12"/>
        <v>78.654821999999996</v>
      </c>
      <c r="S29" s="56">
        <f t="shared" si="13"/>
        <v>7.8654821999999998</v>
      </c>
      <c r="T29" s="52" t="s">
        <v>365</v>
      </c>
      <c r="U29" s="39"/>
      <c r="V29" s="39" t="s">
        <v>366</v>
      </c>
    </row>
    <row r="30" spans="1:22" x14ac:dyDescent="0.4">
      <c r="A30" s="60" t="s">
        <v>287</v>
      </c>
      <c r="B30" s="175">
        <v>76.94</v>
      </c>
      <c r="C30" s="127">
        <v>2.2000000000000002</v>
      </c>
      <c r="D30" s="54">
        <f t="shared" si="0"/>
        <v>0.75</v>
      </c>
      <c r="E30" s="54">
        <f t="shared" si="1"/>
        <v>75.489999999999995</v>
      </c>
      <c r="F30" s="54">
        <v>10.8</v>
      </c>
      <c r="G30" s="53">
        <f t="shared" si="2"/>
        <v>86.289999999999992</v>
      </c>
      <c r="H30" s="47">
        <f t="shared" si="3"/>
        <v>2.5886999999999998</v>
      </c>
      <c r="I30" s="47">
        <f t="shared" si="4"/>
        <v>88.878699999999995</v>
      </c>
      <c r="J30" s="53"/>
      <c r="K30" s="56">
        <f t="shared" si="5"/>
        <v>88.878699999999995</v>
      </c>
      <c r="L30" s="40"/>
      <c r="M30" s="53">
        <f t="shared" si="6"/>
        <v>0.89</v>
      </c>
      <c r="N30" s="55">
        <f t="shared" si="7"/>
        <v>89.768699999999995</v>
      </c>
      <c r="O30" s="110">
        <f t="shared" si="8"/>
        <v>5.3861219999999994</v>
      </c>
      <c r="P30" s="54">
        <f t="shared" si="9"/>
        <v>95.154821999999996</v>
      </c>
      <c r="Q30" s="145">
        <v>16.5</v>
      </c>
      <c r="R30" s="53">
        <f t="shared" si="12"/>
        <v>78.654821999999996</v>
      </c>
      <c r="S30" s="56">
        <f t="shared" si="13"/>
        <v>7.8654821999999998</v>
      </c>
      <c r="T30" s="52" t="s">
        <v>365</v>
      </c>
      <c r="U30" s="16"/>
      <c r="V30" s="16" t="s">
        <v>366</v>
      </c>
    </row>
    <row r="31" spans="1:22" s="52" customFormat="1" x14ac:dyDescent="0.4">
      <c r="A31" s="60" t="s">
        <v>259</v>
      </c>
      <c r="B31" s="175">
        <v>76.94</v>
      </c>
      <c r="C31" s="127">
        <v>2.2000000000000002</v>
      </c>
      <c r="D31" s="54">
        <f t="shared" si="0"/>
        <v>0.75</v>
      </c>
      <c r="E31" s="54">
        <f t="shared" si="1"/>
        <v>75.489999999999995</v>
      </c>
      <c r="F31" s="54">
        <v>10.8</v>
      </c>
      <c r="G31" s="53">
        <f t="shared" si="2"/>
        <v>86.289999999999992</v>
      </c>
      <c r="H31" s="47">
        <f t="shared" si="3"/>
        <v>2.5886999999999998</v>
      </c>
      <c r="I31" s="47">
        <f t="shared" si="4"/>
        <v>88.878699999999995</v>
      </c>
      <c r="J31" s="53"/>
      <c r="K31" s="56">
        <f t="shared" si="5"/>
        <v>88.878699999999995</v>
      </c>
      <c r="L31" s="40"/>
      <c r="M31" s="53">
        <f t="shared" si="6"/>
        <v>0.89</v>
      </c>
      <c r="N31" s="55">
        <f t="shared" si="7"/>
        <v>89.768699999999995</v>
      </c>
      <c r="O31" s="110">
        <f t="shared" si="8"/>
        <v>5.3861219999999994</v>
      </c>
      <c r="P31" s="54">
        <f t="shared" si="9"/>
        <v>95.154821999999996</v>
      </c>
      <c r="Q31" s="145">
        <v>16.5</v>
      </c>
      <c r="R31" s="53">
        <f t="shared" si="12"/>
        <v>78.654821999999996</v>
      </c>
      <c r="S31" s="56">
        <f t="shared" si="13"/>
        <v>7.8654821999999998</v>
      </c>
      <c r="T31" s="52" t="s">
        <v>365</v>
      </c>
      <c r="U31" s="39"/>
      <c r="V31" s="39" t="s">
        <v>366</v>
      </c>
    </row>
    <row r="32" spans="1:22" s="52" customFormat="1" x14ac:dyDescent="0.4">
      <c r="A32" s="60" t="s">
        <v>260</v>
      </c>
      <c r="B32" s="175">
        <v>76.94</v>
      </c>
      <c r="C32" s="127">
        <v>2.2000000000000002</v>
      </c>
      <c r="D32" s="54">
        <f t="shared" si="0"/>
        <v>0.75</v>
      </c>
      <c r="E32" s="54">
        <f t="shared" si="1"/>
        <v>75.489999999999995</v>
      </c>
      <c r="F32" s="54">
        <v>10.8</v>
      </c>
      <c r="G32" s="53">
        <f t="shared" si="2"/>
        <v>86.289999999999992</v>
      </c>
      <c r="H32" s="47">
        <f t="shared" si="3"/>
        <v>2.5886999999999998</v>
      </c>
      <c r="I32" s="47">
        <f t="shared" si="4"/>
        <v>88.878699999999995</v>
      </c>
      <c r="J32" s="53"/>
      <c r="K32" s="56">
        <f t="shared" si="5"/>
        <v>88.878699999999995</v>
      </c>
      <c r="L32" s="40"/>
      <c r="M32" s="53">
        <f t="shared" si="6"/>
        <v>0.89</v>
      </c>
      <c r="N32" s="55">
        <f t="shared" si="7"/>
        <v>89.768699999999995</v>
      </c>
      <c r="O32" s="110">
        <f t="shared" si="8"/>
        <v>5.3861219999999994</v>
      </c>
      <c r="P32" s="54">
        <f t="shared" si="9"/>
        <v>95.154821999999996</v>
      </c>
      <c r="Q32" s="145">
        <v>16.5</v>
      </c>
      <c r="R32" s="53">
        <f t="shared" si="12"/>
        <v>78.654821999999996</v>
      </c>
      <c r="S32" s="56">
        <f t="shared" si="13"/>
        <v>7.8654821999999998</v>
      </c>
      <c r="T32" s="52" t="s">
        <v>365</v>
      </c>
      <c r="U32" s="39"/>
      <c r="V32" s="39" t="s">
        <v>366</v>
      </c>
    </row>
    <row r="33" spans="1:22" s="52" customFormat="1" x14ac:dyDescent="0.4">
      <c r="A33" s="60" t="s">
        <v>261</v>
      </c>
      <c r="B33" s="175">
        <v>76.94</v>
      </c>
      <c r="C33" s="127">
        <v>2.2000000000000002</v>
      </c>
      <c r="D33" s="54">
        <f t="shared" si="0"/>
        <v>0.75</v>
      </c>
      <c r="E33" s="54">
        <f t="shared" si="1"/>
        <v>75.489999999999995</v>
      </c>
      <c r="F33" s="54">
        <v>10.8</v>
      </c>
      <c r="G33" s="53">
        <f t="shared" si="2"/>
        <v>86.289999999999992</v>
      </c>
      <c r="H33" s="47">
        <f t="shared" si="3"/>
        <v>2.5886999999999998</v>
      </c>
      <c r="I33" s="47">
        <f t="shared" si="4"/>
        <v>88.878699999999995</v>
      </c>
      <c r="J33" s="53"/>
      <c r="K33" s="56">
        <f t="shared" si="5"/>
        <v>88.878699999999995</v>
      </c>
      <c r="L33" s="40"/>
      <c r="M33" s="53">
        <f t="shared" si="6"/>
        <v>0.89</v>
      </c>
      <c r="N33" s="55">
        <f t="shared" si="7"/>
        <v>89.768699999999995</v>
      </c>
      <c r="O33" s="110">
        <f t="shared" si="8"/>
        <v>5.3861219999999994</v>
      </c>
      <c r="P33" s="54">
        <f t="shared" si="9"/>
        <v>95.154821999999996</v>
      </c>
      <c r="Q33" s="145">
        <v>16.5</v>
      </c>
      <c r="R33" s="53">
        <f t="shared" si="12"/>
        <v>78.654821999999996</v>
      </c>
      <c r="S33" s="56">
        <f t="shared" si="13"/>
        <v>7.8654821999999998</v>
      </c>
      <c r="T33" s="52" t="s">
        <v>365</v>
      </c>
      <c r="U33" s="39"/>
      <c r="V33" s="39" t="s">
        <v>366</v>
      </c>
    </row>
    <row r="34" spans="1:22" s="52" customFormat="1" x14ac:dyDescent="0.4">
      <c r="A34" s="60" t="s">
        <v>262</v>
      </c>
      <c r="B34" s="175">
        <v>76.94</v>
      </c>
      <c r="C34" s="127">
        <v>2.2000000000000002</v>
      </c>
      <c r="D34" s="54">
        <f t="shared" si="0"/>
        <v>0.75</v>
      </c>
      <c r="E34" s="54">
        <f t="shared" si="1"/>
        <v>75.489999999999995</v>
      </c>
      <c r="F34" s="54">
        <v>10.8</v>
      </c>
      <c r="G34" s="53">
        <f t="shared" si="2"/>
        <v>86.289999999999992</v>
      </c>
      <c r="H34" s="47">
        <f t="shared" si="3"/>
        <v>2.5886999999999998</v>
      </c>
      <c r="I34" s="47">
        <f t="shared" si="4"/>
        <v>88.878699999999995</v>
      </c>
      <c r="J34" s="53"/>
      <c r="K34" s="56">
        <f t="shared" si="5"/>
        <v>88.878699999999995</v>
      </c>
      <c r="L34" s="40"/>
      <c r="M34" s="53">
        <f t="shared" si="6"/>
        <v>0.89</v>
      </c>
      <c r="N34" s="55">
        <f t="shared" si="7"/>
        <v>89.768699999999995</v>
      </c>
      <c r="O34" s="110">
        <f t="shared" si="8"/>
        <v>5.3861219999999994</v>
      </c>
      <c r="P34" s="54">
        <f t="shared" si="9"/>
        <v>95.154821999999996</v>
      </c>
      <c r="Q34" s="145">
        <v>16.5</v>
      </c>
      <c r="R34" s="53">
        <f t="shared" si="12"/>
        <v>78.654821999999996</v>
      </c>
      <c r="S34" s="56">
        <f t="shared" si="13"/>
        <v>7.8654821999999998</v>
      </c>
      <c r="T34" s="52" t="s">
        <v>365</v>
      </c>
      <c r="U34" s="39"/>
      <c r="V34" s="39" t="s">
        <v>366</v>
      </c>
    </row>
    <row r="35" spans="1:22" s="52" customFormat="1" x14ac:dyDescent="0.4">
      <c r="A35" s="60" t="s">
        <v>263</v>
      </c>
      <c r="B35" s="175">
        <v>76.94</v>
      </c>
      <c r="C35" s="127">
        <v>2.2000000000000002</v>
      </c>
      <c r="D35" s="54">
        <f t="shared" si="0"/>
        <v>0.75</v>
      </c>
      <c r="E35" s="54">
        <f t="shared" si="1"/>
        <v>75.489999999999995</v>
      </c>
      <c r="F35" s="54">
        <v>10.8</v>
      </c>
      <c r="G35" s="53">
        <f t="shared" si="2"/>
        <v>86.289999999999992</v>
      </c>
      <c r="H35" s="47">
        <f t="shared" si="3"/>
        <v>2.5886999999999998</v>
      </c>
      <c r="I35" s="47">
        <f t="shared" si="4"/>
        <v>88.878699999999995</v>
      </c>
      <c r="J35" s="53"/>
      <c r="K35" s="56">
        <f t="shared" si="5"/>
        <v>88.878699999999995</v>
      </c>
      <c r="L35" s="40"/>
      <c r="M35" s="53">
        <f t="shared" si="6"/>
        <v>0.89</v>
      </c>
      <c r="N35" s="55">
        <f t="shared" si="7"/>
        <v>89.768699999999995</v>
      </c>
      <c r="O35" s="110">
        <f t="shared" si="8"/>
        <v>5.3861219999999994</v>
      </c>
      <c r="P35" s="54">
        <f t="shared" si="9"/>
        <v>95.154821999999996</v>
      </c>
      <c r="Q35" s="145">
        <v>16.5</v>
      </c>
      <c r="R35" s="53">
        <f t="shared" si="12"/>
        <v>78.654821999999996</v>
      </c>
      <c r="S35" s="56">
        <f t="shared" si="13"/>
        <v>7.8654821999999998</v>
      </c>
      <c r="T35" s="52" t="s">
        <v>365</v>
      </c>
      <c r="U35" s="39"/>
      <c r="V35" s="39" t="s">
        <v>366</v>
      </c>
    </row>
    <row r="36" spans="1:22" s="52" customFormat="1" x14ac:dyDescent="0.4">
      <c r="A36" s="60" t="s">
        <v>264</v>
      </c>
      <c r="B36" s="175">
        <v>76.94</v>
      </c>
      <c r="C36" s="127">
        <v>2.2000000000000002</v>
      </c>
      <c r="D36" s="54">
        <f t="shared" si="0"/>
        <v>0.75</v>
      </c>
      <c r="E36" s="54">
        <f t="shared" si="1"/>
        <v>75.489999999999995</v>
      </c>
      <c r="F36" s="54">
        <v>10.8</v>
      </c>
      <c r="G36" s="53">
        <f t="shared" si="2"/>
        <v>86.289999999999992</v>
      </c>
      <c r="H36" s="47">
        <f t="shared" si="3"/>
        <v>2.5886999999999998</v>
      </c>
      <c r="I36" s="47">
        <f t="shared" si="4"/>
        <v>88.878699999999995</v>
      </c>
      <c r="J36" s="53"/>
      <c r="K36" s="56">
        <f t="shared" si="5"/>
        <v>88.878699999999995</v>
      </c>
      <c r="L36" s="40"/>
      <c r="M36" s="53">
        <f t="shared" si="6"/>
        <v>0.89</v>
      </c>
      <c r="N36" s="55">
        <f t="shared" si="7"/>
        <v>89.768699999999995</v>
      </c>
      <c r="O36" s="110">
        <f t="shared" si="8"/>
        <v>5.3861219999999994</v>
      </c>
      <c r="P36" s="54">
        <f t="shared" si="9"/>
        <v>95.154821999999996</v>
      </c>
      <c r="Q36" s="145">
        <v>16.5</v>
      </c>
      <c r="R36" s="53">
        <f t="shared" si="12"/>
        <v>78.654821999999996</v>
      </c>
      <c r="S36" s="56">
        <f t="shared" si="13"/>
        <v>7.8654821999999998</v>
      </c>
      <c r="T36" s="52" t="s">
        <v>365</v>
      </c>
      <c r="U36" s="39"/>
      <c r="V36" s="39" t="s">
        <v>366</v>
      </c>
    </row>
    <row r="37" spans="1:22" s="52" customFormat="1" x14ac:dyDescent="0.4">
      <c r="A37" s="60" t="s">
        <v>288</v>
      </c>
      <c r="B37" s="175">
        <v>76.94</v>
      </c>
      <c r="C37" s="127">
        <v>2.2000000000000002</v>
      </c>
      <c r="D37" s="54">
        <f t="shared" si="0"/>
        <v>0.75</v>
      </c>
      <c r="E37" s="54">
        <f t="shared" si="1"/>
        <v>75.489999999999995</v>
      </c>
      <c r="F37" s="54">
        <v>10.8</v>
      </c>
      <c r="G37" s="53">
        <f t="shared" si="2"/>
        <v>86.289999999999992</v>
      </c>
      <c r="H37" s="47">
        <f t="shared" si="3"/>
        <v>2.5886999999999998</v>
      </c>
      <c r="I37" s="47">
        <f t="shared" si="4"/>
        <v>88.878699999999995</v>
      </c>
      <c r="J37" s="53"/>
      <c r="K37" s="56">
        <f t="shared" si="5"/>
        <v>88.878699999999995</v>
      </c>
      <c r="L37" s="40"/>
      <c r="M37" s="53">
        <f t="shared" si="6"/>
        <v>0.89</v>
      </c>
      <c r="N37" s="55">
        <f t="shared" si="7"/>
        <v>89.768699999999995</v>
      </c>
      <c r="O37" s="110">
        <f t="shared" si="8"/>
        <v>5.3861219999999994</v>
      </c>
      <c r="P37" s="54">
        <f t="shared" si="9"/>
        <v>95.154821999999996</v>
      </c>
      <c r="Q37" s="145">
        <v>16.5</v>
      </c>
      <c r="R37" s="53">
        <f t="shared" si="12"/>
        <v>78.654821999999996</v>
      </c>
      <c r="S37" s="56">
        <f t="shared" si="13"/>
        <v>7.8654821999999998</v>
      </c>
      <c r="T37" s="52" t="s">
        <v>365</v>
      </c>
      <c r="U37" s="39"/>
      <c r="V37" s="39" t="s">
        <v>366</v>
      </c>
    </row>
    <row r="38" spans="1:22" s="52" customFormat="1" x14ac:dyDescent="0.4">
      <c r="A38" s="60" t="s">
        <v>265</v>
      </c>
      <c r="B38" s="175">
        <v>76.94</v>
      </c>
      <c r="C38" s="127">
        <v>2.2000000000000002</v>
      </c>
      <c r="D38" s="54">
        <f t="shared" si="0"/>
        <v>0.75</v>
      </c>
      <c r="E38" s="54">
        <f t="shared" si="1"/>
        <v>75.489999999999995</v>
      </c>
      <c r="F38" s="54">
        <v>10.8</v>
      </c>
      <c r="G38" s="53">
        <f t="shared" si="2"/>
        <v>86.289999999999992</v>
      </c>
      <c r="H38" s="47">
        <f t="shared" si="3"/>
        <v>2.5886999999999998</v>
      </c>
      <c r="I38" s="47">
        <f t="shared" si="4"/>
        <v>88.878699999999995</v>
      </c>
      <c r="J38" s="53"/>
      <c r="K38" s="56">
        <f t="shared" si="5"/>
        <v>88.878699999999995</v>
      </c>
      <c r="L38" s="40"/>
      <c r="M38" s="53">
        <f t="shared" si="6"/>
        <v>0.89</v>
      </c>
      <c r="N38" s="55">
        <f t="shared" si="7"/>
        <v>89.768699999999995</v>
      </c>
      <c r="O38" s="110">
        <f t="shared" si="8"/>
        <v>5.3861219999999994</v>
      </c>
      <c r="P38" s="54">
        <f t="shared" si="9"/>
        <v>95.154821999999996</v>
      </c>
      <c r="Q38" s="145">
        <v>16.5</v>
      </c>
      <c r="R38" s="53">
        <f t="shared" si="12"/>
        <v>78.654821999999996</v>
      </c>
      <c r="S38" s="56">
        <f t="shared" si="13"/>
        <v>7.8654821999999998</v>
      </c>
      <c r="T38" s="52" t="s">
        <v>365</v>
      </c>
      <c r="U38" s="39"/>
      <c r="V38" s="39" t="s">
        <v>366</v>
      </c>
    </row>
    <row r="39" spans="1:22" s="52" customFormat="1" x14ac:dyDescent="0.4">
      <c r="A39" s="60" t="s">
        <v>266</v>
      </c>
      <c r="B39" s="175">
        <v>76.94</v>
      </c>
      <c r="C39" s="127">
        <v>2.2000000000000002</v>
      </c>
      <c r="D39" s="54">
        <f t="shared" si="0"/>
        <v>0.75</v>
      </c>
      <c r="E39" s="54">
        <f t="shared" si="1"/>
        <v>75.489999999999995</v>
      </c>
      <c r="F39" s="54">
        <v>10.8</v>
      </c>
      <c r="G39" s="53">
        <f t="shared" si="2"/>
        <v>86.289999999999992</v>
      </c>
      <c r="H39" s="47">
        <f t="shared" si="3"/>
        <v>2.5886999999999998</v>
      </c>
      <c r="I39" s="47">
        <f t="shared" si="4"/>
        <v>88.878699999999995</v>
      </c>
      <c r="J39" s="53"/>
      <c r="K39" s="56">
        <f t="shared" si="5"/>
        <v>88.878699999999995</v>
      </c>
      <c r="L39" s="40"/>
      <c r="M39" s="53">
        <f t="shared" si="6"/>
        <v>0.89</v>
      </c>
      <c r="N39" s="55">
        <f t="shared" si="7"/>
        <v>89.768699999999995</v>
      </c>
      <c r="O39" s="110">
        <f t="shared" si="8"/>
        <v>5.3861219999999994</v>
      </c>
      <c r="P39" s="54">
        <f t="shared" si="9"/>
        <v>95.154821999999996</v>
      </c>
      <c r="Q39" s="145">
        <v>16.5</v>
      </c>
      <c r="R39" s="53">
        <f t="shared" si="12"/>
        <v>78.654821999999996</v>
      </c>
      <c r="S39" s="56">
        <f t="shared" si="13"/>
        <v>7.8654821999999998</v>
      </c>
      <c r="T39" s="52" t="s">
        <v>365</v>
      </c>
      <c r="U39" s="39"/>
      <c r="V39" s="39" t="s">
        <v>366</v>
      </c>
    </row>
    <row r="40" spans="1:22" s="52" customFormat="1" x14ac:dyDescent="0.4">
      <c r="A40" s="60" t="s">
        <v>267</v>
      </c>
      <c r="B40" s="175">
        <v>76.94</v>
      </c>
      <c r="C40" s="127">
        <v>2.2000000000000002</v>
      </c>
      <c r="D40" s="54">
        <f t="shared" si="0"/>
        <v>0.75</v>
      </c>
      <c r="E40" s="54">
        <f t="shared" si="1"/>
        <v>75.489999999999995</v>
      </c>
      <c r="F40" s="54">
        <v>10.8</v>
      </c>
      <c r="G40" s="53">
        <f t="shared" si="2"/>
        <v>86.289999999999992</v>
      </c>
      <c r="H40" s="47">
        <f t="shared" si="3"/>
        <v>2.5886999999999998</v>
      </c>
      <c r="I40" s="47">
        <f t="shared" si="4"/>
        <v>88.878699999999995</v>
      </c>
      <c r="J40" s="53"/>
      <c r="K40" s="56">
        <f t="shared" si="5"/>
        <v>88.878699999999995</v>
      </c>
      <c r="L40" s="40"/>
      <c r="M40" s="53">
        <f t="shared" si="6"/>
        <v>0.89</v>
      </c>
      <c r="N40" s="55">
        <f t="shared" si="7"/>
        <v>89.768699999999995</v>
      </c>
      <c r="O40" s="110">
        <f t="shared" si="8"/>
        <v>5.3861219999999994</v>
      </c>
      <c r="P40" s="54">
        <f t="shared" si="9"/>
        <v>95.154821999999996</v>
      </c>
      <c r="Q40" s="145">
        <v>16.5</v>
      </c>
      <c r="R40" s="53">
        <f t="shared" si="12"/>
        <v>78.654821999999996</v>
      </c>
      <c r="S40" s="56">
        <f t="shared" si="13"/>
        <v>7.8654821999999998</v>
      </c>
      <c r="T40" s="52" t="s">
        <v>365</v>
      </c>
      <c r="U40" s="39"/>
      <c r="V40" s="39" t="s">
        <v>366</v>
      </c>
    </row>
    <row r="41" spans="1:22" s="52" customFormat="1" x14ac:dyDescent="0.4">
      <c r="A41" s="60" t="s">
        <v>268</v>
      </c>
      <c r="B41" s="175">
        <v>76.94</v>
      </c>
      <c r="C41" s="127">
        <v>2.2000000000000002</v>
      </c>
      <c r="D41" s="54">
        <f t="shared" si="0"/>
        <v>0.75</v>
      </c>
      <c r="E41" s="54">
        <f t="shared" si="1"/>
        <v>75.489999999999995</v>
      </c>
      <c r="F41" s="54">
        <v>10.8</v>
      </c>
      <c r="G41" s="53">
        <f t="shared" si="2"/>
        <v>86.289999999999992</v>
      </c>
      <c r="H41" s="47">
        <f t="shared" si="3"/>
        <v>2.5886999999999998</v>
      </c>
      <c r="I41" s="47">
        <f t="shared" si="4"/>
        <v>88.878699999999995</v>
      </c>
      <c r="J41" s="53"/>
      <c r="K41" s="56">
        <f t="shared" si="5"/>
        <v>88.878699999999995</v>
      </c>
      <c r="L41" s="40"/>
      <c r="M41" s="53">
        <f t="shared" si="6"/>
        <v>0.89</v>
      </c>
      <c r="N41" s="55">
        <f t="shared" si="7"/>
        <v>89.768699999999995</v>
      </c>
      <c r="O41" s="110">
        <f t="shared" si="8"/>
        <v>5.3861219999999994</v>
      </c>
      <c r="P41" s="54">
        <f t="shared" si="9"/>
        <v>95.154821999999996</v>
      </c>
      <c r="Q41" s="145">
        <v>16.5</v>
      </c>
      <c r="R41" s="53">
        <f t="shared" si="12"/>
        <v>78.654821999999996</v>
      </c>
      <c r="S41" s="56">
        <f t="shared" si="13"/>
        <v>7.8654821999999998</v>
      </c>
      <c r="T41" s="52" t="s">
        <v>365</v>
      </c>
      <c r="U41" s="39"/>
      <c r="V41" s="39" t="s">
        <v>366</v>
      </c>
    </row>
    <row r="42" spans="1:22" s="52" customFormat="1" x14ac:dyDescent="0.4">
      <c r="A42" s="60" t="s">
        <v>269</v>
      </c>
      <c r="B42" s="175">
        <v>76.94</v>
      </c>
      <c r="C42" s="127">
        <v>2.2000000000000002</v>
      </c>
      <c r="D42" s="54">
        <f t="shared" si="0"/>
        <v>0.75</v>
      </c>
      <c r="E42" s="54">
        <f t="shared" si="1"/>
        <v>75.489999999999995</v>
      </c>
      <c r="F42" s="54">
        <v>10.8</v>
      </c>
      <c r="G42" s="53">
        <f t="shared" si="2"/>
        <v>86.289999999999992</v>
      </c>
      <c r="H42" s="47">
        <f t="shared" si="3"/>
        <v>2.5886999999999998</v>
      </c>
      <c r="I42" s="47">
        <f t="shared" si="4"/>
        <v>88.878699999999995</v>
      </c>
      <c r="J42" s="53"/>
      <c r="K42" s="56">
        <f t="shared" si="5"/>
        <v>88.878699999999995</v>
      </c>
      <c r="L42" s="40"/>
      <c r="M42" s="53">
        <f t="shared" si="6"/>
        <v>0.89</v>
      </c>
      <c r="N42" s="55">
        <f t="shared" si="7"/>
        <v>89.768699999999995</v>
      </c>
      <c r="O42" s="110">
        <f t="shared" si="8"/>
        <v>5.3861219999999994</v>
      </c>
      <c r="P42" s="54">
        <f t="shared" si="9"/>
        <v>95.154821999999996</v>
      </c>
      <c r="Q42" s="145">
        <v>16.5</v>
      </c>
      <c r="R42" s="53">
        <f t="shared" si="12"/>
        <v>78.654821999999996</v>
      </c>
      <c r="S42" s="56">
        <f t="shared" si="13"/>
        <v>7.8654821999999998</v>
      </c>
      <c r="T42" s="52" t="s">
        <v>365</v>
      </c>
      <c r="U42" s="39"/>
      <c r="V42" s="39" t="s">
        <v>366</v>
      </c>
    </row>
    <row r="43" spans="1:22" s="52" customFormat="1" x14ac:dyDescent="0.4">
      <c r="A43" s="60" t="s">
        <v>270</v>
      </c>
      <c r="B43" s="175">
        <v>76.94</v>
      </c>
      <c r="C43" s="127">
        <v>2.2000000000000002</v>
      </c>
      <c r="D43" s="54">
        <f t="shared" si="0"/>
        <v>0.75</v>
      </c>
      <c r="E43" s="54">
        <f t="shared" si="1"/>
        <v>75.489999999999995</v>
      </c>
      <c r="F43" s="54">
        <v>10.8</v>
      </c>
      <c r="G43" s="53">
        <f t="shared" si="2"/>
        <v>86.289999999999992</v>
      </c>
      <c r="H43" s="47">
        <f t="shared" si="3"/>
        <v>2.5886999999999998</v>
      </c>
      <c r="I43" s="47">
        <f t="shared" si="4"/>
        <v>88.878699999999995</v>
      </c>
      <c r="J43" s="53"/>
      <c r="K43" s="56">
        <f t="shared" si="5"/>
        <v>88.878699999999995</v>
      </c>
      <c r="L43" s="40"/>
      <c r="M43" s="53">
        <f t="shared" si="6"/>
        <v>0.89</v>
      </c>
      <c r="N43" s="55">
        <f t="shared" si="7"/>
        <v>89.768699999999995</v>
      </c>
      <c r="O43" s="110">
        <f t="shared" si="8"/>
        <v>5.3861219999999994</v>
      </c>
      <c r="P43" s="54">
        <f t="shared" si="9"/>
        <v>95.154821999999996</v>
      </c>
      <c r="Q43" s="145">
        <v>16.5</v>
      </c>
      <c r="R43" s="53">
        <f t="shared" si="12"/>
        <v>78.654821999999996</v>
      </c>
      <c r="S43" s="56">
        <f t="shared" si="13"/>
        <v>7.8654821999999998</v>
      </c>
      <c r="T43" s="52" t="s">
        <v>365</v>
      </c>
      <c r="U43" s="39"/>
      <c r="V43" s="39" t="s">
        <v>366</v>
      </c>
    </row>
    <row r="44" spans="1:22" s="52" customFormat="1" x14ac:dyDescent="0.4">
      <c r="A44" s="60" t="s">
        <v>271</v>
      </c>
      <c r="B44" s="175">
        <v>76.94</v>
      </c>
      <c r="C44" s="127">
        <v>2.2000000000000002</v>
      </c>
      <c r="D44" s="54">
        <f t="shared" si="0"/>
        <v>0.75</v>
      </c>
      <c r="E44" s="54">
        <f t="shared" si="1"/>
        <v>75.489999999999995</v>
      </c>
      <c r="F44" s="54">
        <v>10.8</v>
      </c>
      <c r="G44" s="53">
        <f t="shared" si="2"/>
        <v>86.289999999999992</v>
      </c>
      <c r="H44" s="47">
        <f t="shared" si="3"/>
        <v>2.5886999999999998</v>
      </c>
      <c r="I44" s="47">
        <f t="shared" si="4"/>
        <v>88.878699999999995</v>
      </c>
      <c r="J44" s="53"/>
      <c r="K44" s="56">
        <f t="shared" si="5"/>
        <v>88.878699999999995</v>
      </c>
      <c r="L44" s="40"/>
      <c r="M44" s="53">
        <f t="shared" si="6"/>
        <v>0.89</v>
      </c>
      <c r="N44" s="55">
        <f t="shared" si="7"/>
        <v>89.768699999999995</v>
      </c>
      <c r="O44" s="110">
        <f t="shared" si="8"/>
        <v>5.3861219999999994</v>
      </c>
      <c r="P44" s="54">
        <f t="shared" si="9"/>
        <v>95.154821999999996</v>
      </c>
      <c r="Q44" s="145">
        <v>16.5</v>
      </c>
      <c r="R44" s="53">
        <f t="shared" si="12"/>
        <v>78.654821999999996</v>
      </c>
      <c r="S44" s="56">
        <f t="shared" si="13"/>
        <v>7.8654821999999998</v>
      </c>
      <c r="T44" s="52" t="s">
        <v>365</v>
      </c>
      <c r="U44" s="39"/>
      <c r="V44" s="39" t="s">
        <v>366</v>
      </c>
    </row>
    <row r="45" spans="1:22" s="52" customFormat="1" x14ac:dyDescent="0.4">
      <c r="A45" s="60"/>
      <c r="B45" s="36"/>
      <c r="C45" s="127"/>
      <c r="D45" s="54"/>
      <c r="E45" s="54"/>
      <c r="F45" s="54"/>
      <c r="G45" s="53"/>
      <c r="H45" s="47"/>
      <c r="I45" s="47"/>
      <c r="J45" s="53"/>
      <c r="K45" s="56"/>
      <c r="L45" s="40"/>
      <c r="M45" s="53"/>
      <c r="N45" s="55"/>
      <c r="O45" s="110"/>
      <c r="P45" s="54"/>
      <c r="Q45" s="98"/>
      <c r="R45" s="53"/>
      <c r="S45" s="56"/>
      <c r="U45" s="39"/>
      <c r="V45" s="39"/>
    </row>
    <row r="46" spans="1:22" s="52" customFormat="1" x14ac:dyDescent="0.4">
      <c r="A46" s="91" t="s">
        <v>289</v>
      </c>
      <c r="B46" s="155"/>
      <c r="C46" s="127"/>
      <c r="D46" s="54"/>
      <c r="E46" s="54"/>
      <c r="F46" s="54"/>
      <c r="G46" s="53"/>
      <c r="H46" s="47"/>
      <c r="I46" s="47"/>
      <c r="J46" s="53"/>
      <c r="K46" s="56"/>
      <c r="L46" s="40"/>
      <c r="M46" s="53"/>
      <c r="N46" s="55"/>
      <c r="O46" s="110"/>
      <c r="P46" s="54"/>
      <c r="Q46" s="98"/>
      <c r="R46" s="53"/>
      <c r="S46" s="56"/>
      <c r="U46" s="39"/>
      <c r="V46" s="39"/>
    </row>
    <row r="47" spans="1:22" s="52" customFormat="1" x14ac:dyDescent="0.4">
      <c r="A47" s="60" t="s">
        <v>199</v>
      </c>
      <c r="B47" s="175">
        <v>73.540000000000006</v>
      </c>
      <c r="C47" s="127">
        <v>2.2000000000000002</v>
      </c>
      <c r="D47" s="54">
        <f t="shared" ref="D47:D48" si="14">ROUNDUP(((B47-C47)*$D$4),2)</f>
        <v>0.72</v>
      </c>
      <c r="E47" s="54">
        <f t="shared" ref="E47:E48" si="15">(B47-C47)+D47</f>
        <v>72.06</v>
      </c>
      <c r="F47" s="54">
        <v>10.8</v>
      </c>
      <c r="G47" s="53">
        <f t="shared" ref="G47:G48" si="16">E47+F47</f>
        <v>82.86</v>
      </c>
      <c r="H47" s="47">
        <f t="shared" ref="H47:H48" si="17">G47*$H$4</f>
        <v>2.4857999999999998</v>
      </c>
      <c r="I47" s="47">
        <f t="shared" ref="I47:I48" si="18">G47+H47</f>
        <v>85.345799999999997</v>
      </c>
      <c r="J47" s="53"/>
      <c r="K47" s="56">
        <f t="shared" ref="K47:K48" si="19">I47-J47</f>
        <v>85.345799999999997</v>
      </c>
      <c r="L47" s="40"/>
      <c r="M47" s="53">
        <f t="shared" ref="M47:M48" si="20">ROUNDUP(((K47-L47)*$M$4),2)</f>
        <v>0.86</v>
      </c>
      <c r="N47" s="55">
        <f t="shared" ref="N47:N48" si="21">(K47-L47)+M47</f>
        <v>86.205799999999996</v>
      </c>
      <c r="O47" s="110">
        <f t="shared" ref="O47:O48" si="22">(K47-L47+M47)*$O$4</f>
        <v>5.1723479999999995</v>
      </c>
      <c r="P47" s="54">
        <f t="shared" ref="P47:P48" si="23">N47+O47</f>
        <v>91.378147999999996</v>
      </c>
      <c r="Q47" s="145">
        <v>43</v>
      </c>
      <c r="R47" s="53">
        <f t="shared" ref="R47:R48" si="24">P47-Q47</f>
        <v>48.378147999999996</v>
      </c>
      <c r="S47" s="56">
        <f t="shared" ref="S47:S48" si="25">R47/10</f>
        <v>4.8378147999999994</v>
      </c>
      <c r="T47" s="52" t="s">
        <v>365</v>
      </c>
      <c r="U47" s="39"/>
      <c r="V47" s="39" t="s">
        <v>366</v>
      </c>
    </row>
    <row r="48" spans="1:22" s="52" customFormat="1" x14ac:dyDescent="0.4">
      <c r="A48" s="60" t="s">
        <v>278</v>
      </c>
      <c r="B48" s="175">
        <v>73.540000000000006</v>
      </c>
      <c r="C48" s="127">
        <v>2.2000000000000002</v>
      </c>
      <c r="D48" s="54">
        <f t="shared" si="14"/>
        <v>0.72</v>
      </c>
      <c r="E48" s="54">
        <f t="shared" si="15"/>
        <v>72.06</v>
      </c>
      <c r="F48" s="54">
        <v>10.8</v>
      </c>
      <c r="G48" s="53">
        <f t="shared" si="16"/>
        <v>82.86</v>
      </c>
      <c r="H48" s="47">
        <f t="shared" si="17"/>
        <v>2.4857999999999998</v>
      </c>
      <c r="I48" s="47">
        <f t="shared" si="18"/>
        <v>85.345799999999997</v>
      </c>
      <c r="J48" s="53"/>
      <c r="K48" s="56">
        <f t="shared" si="19"/>
        <v>85.345799999999997</v>
      </c>
      <c r="L48" s="40"/>
      <c r="M48" s="53">
        <f t="shared" si="20"/>
        <v>0.86</v>
      </c>
      <c r="N48" s="55">
        <f t="shared" si="21"/>
        <v>86.205799999999996</v>
      </c>
      <c r="O48" s="110">
        <f t="shared" si="22"/>
        <v>5.1723479999999995</v>
      </c>
      <c r="P48" s="54">
        <f t="shared" si="23"/>
        <v>91.378147999999996</v>
      </c>
      <c r="Q48" s="145">
        <v>43</v>
      </c>
      <c r="R48" s="53">
        <f t="shared" si="24"/>
        <v>48.378147999999996</v>
      </c>
      <c r="S48" s="56">
        <f t="shared" si="25"/>
        <v>4.8378147999999994</v>
      </c>
      <c r="T48" s="52" t="s">
        <v>365</v>
      </c>
      <c r="U48" s="39"/>
      <c r="V48" s="39" t="s">
        <v>366</v>
      </c>
    </row>
    <row r="49" spans="1:22" s="52" customFormat="1" x14ac:dyDescent="0.4">
      <c r="A49" s="60"/>
      <c r="B49" s="155"/>
      <c r="C49" s="127"/>
      <c r="D49" s="54"/>
      <c r="E49" s="54"/>
      <c r="F49" s="54"/>
      <c r="G49" s="53"/>
      <c r="H49" s="47"/>
      <c r="I49" s="47"/>
      <c r="J49" s="53"/>
      <c r="K49" s="56"/>
      <c r="L49" s="40"/>
      <c r="M49" s="53"/>
      <c r="N49" s="55"/>
      <c r="O49" s="110"/>
      <c r="P49" s="54"/>
      <c r="Q49" s="98"/>
      <c r="R49" s="53"/>
      <c r="S49" s="56"/>
      <c r="U49" s="39"/>
      <c r="V49" s="39"/>
    </row>
    <row r="50" spans="1:22" s="52" customFormat="1" x14ac:dyDescent="0.4">
      <c r="A50" s="91" t="s">
        <v>291</v>
      </c>
      <c r="B50" s="155"/>
      <c r="C50" s="127"/>
      <c r="D50" s="54"/>
      <c r="E50" s="54"/>
      <c r="F50" s="54"/>
      <c r="G50" s="53"/>
      <c r="H50" s="47"/>
      <c r="I50" s="47"/>
      <c r="J50" s="53"/>
      <c r="K50" s="56"/>
      <c r="L50" s="40"/>
      <c r="M50" s="53"/>
      <c r="N50" s="55"/>
      <c r="O50" s="110"/>
      <c r="P50" s="54"/>
      <c r="Q50" s="98"/>
      <c r="R50" s="53"/>
      <c r="S50" s="56"/>
      <c r="U50" s="39"/>
      <c r="V50" s="39"/>
    </row>
    <row r="51" spans="1:22" x14ac:dyDescent="0.4">
      <c r="A51" s="60" t="s">
        <v>282</v>
      </c>
      <c r="B51" s="175">
        <v>73.540000000000006</v>
      </c>
      <c r="C51" s="127">
        <v>2.2000000000000002</v>
      </c>
      <c r="D51" s="54">
        <f>ROUNDUP(((B51-C51)*$D$4),2)</f>
        <v>0.72</v>
      </c>
      <c r="E51" s="54">
        <f>(B51-C51)+D51</f>
        <v>72.06</v>
      </c>
      <c r="F51" s="54">
        <v>10.8</v>
      </c>
      <c r="G51" s="53">
        <f>E51+F51</f>
        <v>82.86</v>
      </c>
      <c r="H51" s="47">
        <f>G51*$H$4</f>
        <v>2.4857999999999998</v>
      </c>
      <c r="I51" s="47">
        <f>G51+H51</f>
        <v>85.345799999999997</v>
      </c>
      <c r="J51" s="53"/>
      <c r="K51" s="56">
        <f>I51-J51</f>
        <v>85.345799999999997</v>
      </c>
      <c r="L51" s="40"/>
      <c r="M51" s="53">
        <f t="shared" si="6"/>
        <v>0.86</v>
      </c>
      <c r="N51" s="55">
        <f t="shared" si="7"/>
        <v>86.205799999999996</v>
      </c>
      <c r="O51" s="110">
        <f t="shared" si="8"/>
        <v>5.1723479999999995</v>
      </c>
      <c r="P51" s="54">
        <f>N51+O51</f>
        <v>91.378147999999996</v>
      </c>
      <c r="Q51" s="145">
        <v>16.5</v>
      </c>
      <c r="R51" s="53">
        <f>P51-Q51</f>
        <v>74.878147999999996</v>
      </c>
      <c r="S51" s="56">
        <f>R51/10</f>
        <v>7.4878147999999998</v>
      </c>
      <c r="T51" s="52" t="s">
        <v>365</v>
      </c>
      <c r="U51" s="16"/>
      <c r="V51" s="16" t="s">
        <v>366</v>
      </c>
    </row>
    <row r="52" spans="1:22" x14ac:dyDescent="0.4">
      <c r="A52" s="60" t="s">
        <v>290</v>
      </c>
      <c r="B52" s="175">
        <v>73.540000000000006</v>
      </c>
      <c r="C52" s="127">
        <v>2.2000000000000002</v>
      </c>
      <c r="D52" s="54">
        <f>ROUNDUP(((B52-C52)*$D$4),2)</f>
        <v>0.72</v>
      </c>
      <c r="E52" s="54">
        <f>(B52-C52)+D52</f>
        <v>72.06</v>
      </c>
      <c r="F52" s="54">
        <v>10.8</v>
      </c>
      <c r="G52" s="53">
        <f>E52+F52</f>
        <v>82.86</v>
      </c>
      <c r="H52" s="47">
        <f>G52*$H$4</f>
        <v>2.4857999999999998</v>
      </c>
      <c r="I52" s="47">
        <f>G52+H52</f>
        <v>85.345799999999997</v>
      </c>
      <c r="J52" s="53"/>
      <c r="K52" s="56">
        <f>I52-J52</f>
        <v>85.345799999999997</v>
      </c>
      <c r="L52" s="40"/>
      <c r="M52" s="53">
        <f t="shared" si="6"/>
        <v>0.86</v>
      </c>
      <c r="N52" s="55">
        <f t="shared" si="7"/>
        <v>86.205799999999996</v>
      </c>
      <c r="O52" s="110">
        <f t="shared" si="8"/>
        <v>5.1723479999999995</v>
      </c>
      <c r="P52" s="54">
        <f>N52+O52</f>
        <v>91.378147999999996</v>
      </c>
      <c r="Q52" s="145">
        <v>16.5</v>
      </c>
      <c r="R52" s="53">
        <f>P52-Q52</f>
        <v>74.878147999999996</v>
      </c>
      <c r="S52" s="56">
        <f>R52/10</f>
        <v>7.4878147999999998</v>
      </c>
      <c r="T52" s="52" t="s">
        <v>365</v>
      </c>
      <c r="U52" s="16"/>
      <c r="V52" s="16" t="s">
        <v>366</v>
      </c>
    </row>
    <row r="53" spans="1:22" s="52" customFormat="1" x14ac:dyDescent="0.4">
      <c r="A53" s="60"/>
      <c r="B53" s="155"/>
      <c r="C53" s="127"/>
      <c r="D53" s="54"/>
      <c r="E53" s="54"/>
      <c r="F53" s="54"/>
      <c r="G53" s="53"/>
      <c r="H53" s="47"/>
      <c r="I53" s="47"/>
      <c r="J53" s="53"/>
      <c r="K53" s="56"/>
      <c r="L53" s="40"/>
      <c r="M53" s="53"/>
      <c r="N53" s="55"/>
      <c r="O53" s="110"/>
      <c r="P53" s="54"/>
      <c r="Q53" s="98"/>
      <c r="R53" s="53"/>
      <c r="S53" s="56"/>
      <c r="U53" s="39"/>
      <c r="V53" s="39"/>
    </row>
    <row r="54" spans="1:22" s="52" customFormat="1" x14ac:dyDescent="0.4">
      <c r="A54" s="91" t="s">
        <v>280</v>
      </c>
      <c r="B54" s="155"/>
      <c r="C54" s="127"/>
      <c r="D54" s="54"/>
      <c r="E54" s="54"/>
      <c r="F54" s="54"/>
      <c r="G54" s="53"/>
      <c r="H54" s="47"/>
      <c r="I54" s="47"/>
      <c r="J54" s="53"/>
      <c r="K54" s="56"/>
      <c r="L54" s="40"/>
      <c r="M54" s="53"/>
      <c r="N54" s="55"/>
      <c r="O54" s="110"/>
      <c r="P54" s="54"/>
      <c r="Q54" s="98"/>
      <c r="R54" s="53"/>
      <c r="S54" s="56"/>
      <c r="U54" s="39"/>
      <c r="V54" s="39"/>
    </row>
    <row r="55" spans="1:22" s="52" customFormat="1" x14ac:dyDescent="0.4">
      <c r="A55" s="60" t="s">
        <v>196</v>
      </c>
      <c r="B55" s="175">
        <v>70.739999999999995</v>
      </c>
      <c r="C55" s="127">
        <v>2.2000000000000002</v>
      </c>
      <c r="D55" s="54">
        <f t="shared" si="0"/>
        <v>0.69000000000000006</v>
      </c>
      <c r="E55" s="54">
        <f t="shared" si="1"/>
        <v>69.22999999999999</v>
      </c>
      <c r="F55" s="54">
        <v>10.8</v>
      </c>
      <c r="G55" s="53">
        <f t="shared" si="2"/>
        <v>80.029999999999987</v>
      </c>
      <c r="H55" s="47">
        <f t="shared" si="3"/>
        <v>2.4008999999999996</v>
      </c>
      <c r="I55" s="47">
        <f t="shared" si="4"/>
        <v>82.43089999999998</v>
      </c>
      <c r="J55" s="53"/>
      <c r="K55" s="56">
        <f t="shared" si="5"/>
        <v>82.43089999999998</v>
      </c>
      <c r="L55" s="40"/>
      <c r="M55" s="53">
        <f t="shared" si="6"/>
        <v>0.83</v>
      </c>
      <c r="N55" s="55">
        <f t="shared" si="7"/>
        <v>83.260899999999978</v>
      </c>
      <c r="O55" s="110">
        <f t="shared" si="8"/>
        <v>4.9956539999999983</v>
      </c>
      <c r="P55" s="54">
        <f t="shared" si="9"/>
        <v>88.25655399999998</v>
      </c>
      <c r="Q55" s="145">
        <v>43</v>
      </c>
      <c r="R55" s="53">
        <f t="shared" si="10"/>
        <v>45.25655399999998</v>
      </c>
      <c r="S55" s="56">
        <f t="shared" si="11"/>
        <v>4.525655399999998</v>
      </c>
      <c r="T55" s="52" t="s">
        <v>365</v>
      </c>
      <c r="U55" s="39"/>
      <c r="V55" s="39" t="s">
        <v>366</v>
      </c>
    </row>
    <row r="56" spans="1:22" s="52" customFormat="1" x14ac:dyDescent="0.4">
      <c r="A56" s="60" t="s">
        <v>292</v>
      </c>
      <c r="B56" s="175">
        <v>70.739999999999995</v>
      </c>
      <c r="C56" s="127">
        <v>2.2000000000000002</v>
      </c>
      <c r="D56" s="54">
        <f t="shared" si="0"/>
        <v>0.69000000000000006</v>
      </c>
      <c r="E56" s="54">
        <f t="shared" si="1"/>
        <v>69.22999999999999</v>
      </c>
      <c r="F56" s="54">
        <v>10.8</v>
      </c>
      <c r="G56" s="53">
        <f t="shared" si="2"/>
        <v>80.029999999999987</v>
      </c>
      <c r="H56" s="47">
        <f t="shared" si="3"/>
        <v>2.4008999999999996</v>
      </c>
      <c r="I56" s="47">
        <f t="shared" si="4"/>
        <v>82.43089999999998</v>
      </c>
      <c r="J56" s="53"/>
      <c r="K56" s="56">
        <f t="shared" si="5"/>
        <v>82.43089999999998</v>
      </c>
      <c r="L56" s="40"/>
      <c r="M56" s="53">
        <f t="shared" si="6"/>
        <v>0.83</v>
      </c>
      <c r="N56" s="55">
        <f t="shared" si="7"/>
        <v>83.260899999999978</v>
      </c>
      <c r="O56" s="110">
        <f t="shared" si="8"/>
        <v>4.9956539999999983</v>
      </c>
      <c r="P56" s="54">
        <f t="shared" si="9"/>
        <v>88.25655399999998</v>
      </c>
      <c r="Q56" s="145">
        <v>43</v>
      </c>
      <c r="R56" s="53">
        <f t="shared" si="10"/>
        <v>45.25655399999998</v>
      </c>
      <c r="S56" s="56">
        <f t="shared" si="11"/>
        <v>4.525655399999998</v>
      </c>
      <c r="T56" s="52" t="s">
        <v>365</v>
      </c>
      <c r="U56" s="39"/>
      <c r="V56" s="39" t="s">
        <v>366</v>
      </c>
    </row>
    <row r="57" spans="1:22" s="52" customFormat="1" x14ac:dyDescent="0.4">
      <c r="A57" s="60" t="s">
        <v>197</v>
      </c>
      <c r="B57" s="175">
        <v>70.739999999999995</v>
      </c>
      <c r="C57" s="127">
        <v>2.2000000000000002</v>
      </c>
      <c r="D57" s="54">
        <f t="shared" si="0"/>
        <v>0.69000000000000006</v>
      </c>
      <c r="E57" s="54">
        <f t="shared" si="1"/>
        <v>69.22999999999999</v>
      </c>
      <c r="F57" s="54">
        <v>10.8</v>
      </c>
      <c r="G57" s="53">
        <f t="shared" si="2"/>
        <v>80.029999999999987</v>
      </c>
      <c r="H57" s="47">
        <f t="shared" si="3"/>
        <v>2.4008999999999996</v>
      </c>
      <c r="I57" s="47">
        <f t="shared" si="4"/>
        <v>82.43089999999998</v>
      </c>
      <c r="J57" s="53"/>
      <c r="K57" s="56">
        <f t="shared" si="5"/>
        <v>82.43089999999998</v>
      </c>
      <c r="L57" s="40"/>
      <c r="M57" s="53">
        <f t="shared" si="6"/>
        <v>0.83</v>
      </c>
      <c r="N57" s="55">
        <f t="shared" si="7"/>
        <v>83.260899999999978</v>
      </c>
      <c r="O57" s="110">
        <f t="shared" si="8"/>
        <v>4.9956539999999983</v>
      </c>
      <c r="P57" s="54">
        <f t="shared" si="9"/>
        <v>88.25655399999998</v>
      </c>
      <c r="Q57" s="145">
        <v>43</v>
      </c>
      <c r="R57" s="53">
        <f t="shared" si="10"/>
        <v>45.25655399999998</v>
      </c>
      <c r="S57" s="56">
        <f t="shared" si="11"/>
        <v>4.525655399999998</v>
      </c>
      <c r="T57" s="52" t="s">
        <v>365</v>
      </c>
      <c r="U57" s="39"/>
      <c r="V57" s="39" t="s">
        <v>366</v>
      </c>
    </row>
    <row r="58" spans="1:22" s="52" customFormat="1" x14ac:dyDescent="0.4">
      <c r="A58" s="60"/>
      <c r="B58" s="155"/>
      <c r="C58" s="127"/>
      <c r="D58" s="54"/>
      <c r="E58" s="54"/>
      <c r="F58" s="54"/>
      <c r="G58" s="53"/>
      <c r="H58" s="47"/>
      <c r="I58" s="47"/>
      <c r="J58" s="53"/>
      <c r="K58" s="56"/>
      <c r="L58" s="40"/>
      <c r="M58" s="53"/>
      <c r="N58" s="55"/>
      <c r="O58" s="110"/>
      <c r="P58" s="54"/>
      <c r="Q58" s="98"/>
      <c r="R58" s="53"/>
      <c r="S58" s="56"/>
      <c r="U58" s="39"/>
      <c r="V58" s="39"/>
    </row>
    <row r="59" spans="1:22" s="52" customFormat="1" x14ac:dyDescent="0.4">
      <c r="A59" s="91" t="s">
        <v>281</v>
      </c>
      <c r="B59" s="155"/>
      <c r="C59" s="127"/>
      <c r="D59" s="54"/>
      <c r="E59" s="54"/>
      <c r="F59" s="54"/>
      <c r="G59" s="53"/>
      <c r="H59" s="47"/>
      <c r="I59" s="47"/>
      <c r="J59" s="53"/>
      <c r="K59" s="56"/>
      <c r="L59" s="40"/>
      <c r="M59" s="53"/>
      <c r="N59" s="55"/>
      <c r="O59" s="110"/>
      <c r="P59" s="54"/>
      <c r="Q59" s="98"/>
      <c r="R59" s="53"/>
      <c r="S59" s="56"/>
      <c r="U59" s="39"/>
      <c r="V59" s="39"/>
    </row>
    <row r="60" spans="1:22" s="52" customFormat="1" x14ac:dyDescent="0.4">
      <c r="A60" s="60" t="s">
        <v>283</v>
      </c>
      <c r="B60" s="175">
        <v>70.739999999999995</v>
      </c>
      <c r="C60" s="127">
        <v>2.2000000000000002</v>
      </c>
      <c r="D60" s="54">
        <f t="shared" ref="D60:D65" si="26">ROUNDUP(((B60-C60)*$D$4),2)</f>
        <v>0.69000000000000006</v>
      </c>
      <c r="E60" s="54">
        <f t="shared" ref="E60:E65" si="27">(B60-C60)+D60</f>
        <v>69.22999999999999</v>
      </c>
      <c r="F60" s="54">
        <v>10.8</v>
      </c>
      <c r="G60" s="53">
        <f t="shared" ref="G60:G65" si="28">E60+F60</f>
        <v>80.029999999999987</v>
      </c>
      <c r="H60" s="47">
        <f t="shared" ref="H60:H65" si="29">G60*$H$4</f>
        <v>2.4008999999999996</v>
      </c>
      <c r="I60" s="47">
        <f t="shared" ref="I60:I65" si="30">G60+H60</f>
        <v>82.43089999999998</v>
      </c>
      <c r="J60" s="53"/>
      <c r="K60" s="56">
        <f t="shared" ref="K60:K65" si="31">I60-J60</f>
        <v>82.43089999999998</v>
      </c>
      <c r="L60" s="40"/>
      <c r="M60" s="53">
        <f t="shared" ref="M60:M65" si="32">ROUNDUP(((K60-L60)*$M$4),2)</f>
        <v>0.83</v>
      </c>
      <c r="N60" s="55">
        <f t="shared" ref="N60:N65" si="33">(K60-L60)+M60</f>
        <v>83.260899999999978</v>
      </c>
      <c r="O60" s="110">
        <f t="shared" ref="O60:O65" si="34">(K60-L60+M60)*$O$4</f>
        <v>4.9956539999999983</v>
      </c>
      <c r="P60" s="54">
        <f t="shared" ref="P60:P65" si="35">N60+O60</f>
        <v>88.25655399999998</v>
      </c>
      <c r="Q60" s="145">
        <v>43</v>
      </c>
      <c r="R60" s="53">
        <f t="shared" ref="R60:R65" si="36">P60-Q60</f>
        <v>45.25655399999998</v>
      </c>
      <c r="S60" s="56">
        <f t="shared" ref="S60:S65" si="37">R60/10</f>
        <v>4.525655399999998</v>
      </c>
      <c r="T60" s="52" t="s">
        <v>365</v>
      </c>
      <c r="U60" s="39"/>
      <c r="V60" s="39" t="s">
        <v>366</v>
      </c>
    </row>
    <row r="61" spans="1:22" s="52" customFormat="1" x14ac:dyDescent="0.4">
      <c r="A61" s="60" t="s">
        <v>496</v>
      </c>
      <c r="B61" s="175">
        <v>70.739999999999995</v>
      </c>
      <c r="C61" s="127">
        <v>2.2000000000000002</v>
      </c>
      <c r="D61" s="54">
        <f t="shared" si="26"/>
        <v>0.69000000000000006</v>
      </c>
      <c r="E61" s="54">
        <f t="shared" si="27"/>
        <v>69.22999999999999</v>
      </c>
      <c r="F61" s="54">
        <v>10.8</v>
      </c>
      <c r="G61" s="53">
        <f t="shared" si="28"/>
        <v>80.029999999999987</v>
      </c>
      <c r="H61" s="47">
        <f t="shared" si="29"/>
        <v>2.4008999999999996</v>
      </c>
      <c r="I61" s="47">
        <f t="shared" si="30"/>
        <v>82.43089999999998</v>
      </c>
      <c r="J61" s="53"/>
      <c r="K61" s="56">
        <f t="shared" si="31"/>
        <v>82.43089999999998</v>
      </c>
      <c r="L61" s="40"/>
      <c r="M61" s="53">
        <f t="shared" si="32"/>
        <v>0.83</v>
      </c>
      <c r="N61" s="55">
        <f t="shared" si="33"/>
        <v>83.260899999999978</v>
      </c>
      <c r="O61" s="110">
        <f t="shared" si="34"/>
        <v>4.9956539999999983</v>
      </c>
      <c r="P61" s="54">
        <f t="shared" si="35"/>
        <v>88.25655399999998</v>
      </c>
      <c r="Q61" s="145">
        <v>43</v>
      </c>
      <c r="R61" s="53">
        <f t="shared" si="36"/>
        <v>45.25655399999998</v>
      </c>
      <c r="S61" s="56">
        <f t="shared" si="37"/>
        <v>4.525655399999998</v>
      </c>
      <c r="T61" s="52" t="s">
        <v>365</v>
      </c>
      <c r="U61" s="39"/>
      <c r="V61" s="39" t="s">
        <v>366</v>
      </c>
    </row>
    <row r="62" spans="1:22" s="52" customFormat="1" x14ac:dyDescent="0.4">
      <c r="A62" s="60" t="s">
        <v>293</v>
      </c>
      <c r="B62" s="175">
        <v>70.739999999999995</v>
      </c>
      <c r="C62" s="127">
        <v>2.2000000000000002</v>
      </c>
      <c r="D62" s="54">
        <f t="shared" si="26"/>
        <v>0.69000000000000006</v>
      </c>
      <c r="E62" s="54">
        <f t="shared" si="27"/>
        <v>69.22999999999999</v>
      </c>
      <c r="F62" s="54">
        <v>10.8</v>
      </c>
      <c r="G62" s="53">
        <f t="shared" si="28"/>
        <v>80.029999999999987</v>
      </c>
      <c r="H62" s="47">
        <f t="shared" si="29"/>
        <v>2.4008999999999996</v>
      </c>
      <c r="I62" s="47">
        <f t="shared" si="30"/>
        <v>82.43089999999998</v>
      </c>
      <c r="J62" s="53"/>
      <c r="K62" s="56">
        <f t="shared" si="31"/>
        <v>82.43089999999998</v>
      </c>
      <c r="L62" s="40"/>
      <c r="M62" s="53">
        <f t="shared" si="32"/>
        <v>0.83</v>
      </c>
      <c r="N62" s="55">
        <f t="shared" si="33"/>
        <v>83.260899999999978</v>
      </c>
      <c r="O62" s="110">
        <f t="shared" si="34"/>
        <v>4.9956539999999983</v>
      </c>
      <c r="P62" s="54">
        <f t="shared" si="35"/>
        <v>88.25655399999998</v>
      </c>
      <c r="Q62" s="145">
        <v>43</v>
      </c>
      <c r="R62" s="53">
        <f t="shared" si="36"/>
        <v>45.25655399999998</v>
      </c>
      <c r="S62" s="56">
        <f t="shared" si="37"/>
        <v>4.525655399999998</v>
      </c>
      <c r="T62" s="52" t="s">
        <v>365</v>
      </c>
      <c r="U62" s="39"/>
      <c r="V62" s="39" t="s">
        <v>366</v>
      </c>
    </row>
    <row r="63" spans="1:22" s="52" customFormat="1" x14ac:dyDescent="0.4">
      <c r="A63" s="60" t="s">
        <v>284</v>
      </c>
      <c r="B63" s="175">
        <v>70.739999999999995</v>
      </c>
      <c r="C63" s="127">
        <v>2.2000000000000002</v>
      </c>
      <c r="D63" s="54">
        <f t="shared" si="26"/>
        <v>0.69000000000000006</v>
      </c>
      <c r="E63" s="54">
        <f t="shared" si="27"/>
        <v>69.22999999999999</v>
      </c>
      <c r="F63" s="54">
        <v>10.8</v>
      </c>
      <c r="G63" s="53">
        <f t="shared" si="28"/>
        <v>80.029999999999987</v>
      </c>
      <c r="H63" s="47">
        <f t="shared" si="29"/>
        <v>2.4008999999999996</v>
      </c>
      <c r="I63" s="47">
        <f t="shared" si="30"/>
        <v>82.43089999999998</v>
      </c>
      <c r="J63" s="53"/>
      <c r="K63" s="56">
        <f t="shared" si="31"/>
        <v>82.43089999999998</v>
      </c>
      <c r="L63" s="40"/>
      <c r="M63" s="53">
        <f t="shared" si="32"/>
        <v>0.83</v>
      </c>
      <c r="N63" s="55">
        <f t="shared" si="33"/>
        <v>83.260899999999978</v>
      </c>
      <c r="O63" s="110">
        <f t="shared" si="34"/>
        <v>4.9956539999999983</v>
      </c>
      <c r="P63" s="54">
        <f t="shared" si="35"/>
        <v>88.25655399999998</v>
      </c>
      <c r="Q63" s="145">
        <v>43</v>
      </c>
      <c r="R63" s="53">
        <f t="shared" si="36"/>
        <v>45.25655399999998</v>
      </c>
      <c r="S63" s="56">
        <f t="shared" si="37"/>
        <v>4.525655399999998</v>
      </c>
      <c r="T63" s="52" t="s">
        <v>365</v>
      </c>
      <c r="U63" s="39"/>
      <c r="V63" s="39" t="s">
        <v>366</v>
      </c>
    </row>
    <row r="64" spans="1:22" s="52" customFormat="1" x14ac:dyDescent="0.4">
      <c r="A64" s="60" t="s">
        <v>285</v>
      </c>
      <c r="B64" s="175">
        <v>70.739999999999995</v>
      </c>
      <c r="C64" s="127">
        <v>2.2000000000000002</v>
      </c>
      <c r="D64" s="54">
        <f t="shared" si="26"/>
        <v>0.69000000000000006</v>
      </c>
      <c r="E64" s="54">
        <f t="shared" si="27"/>
        <v>69.22999999999999</v>
      </c>
      <c r="F64" s="54">
        <v>10.8</v>
      </c>
      <c r="G64" s="53">
        <f t="shared" si="28"/>
        <v>80.029999999999987</v>
      </c>
      <c r="H64" s="47">
        <f t="shared" si="29"/>
        <v>2.4008999999999996</v>
      </c>
      <c r="I64" s="47">
        <f t="shared" si="30"/>
        <v>82.43089999999998</v>
      </c>
      <c r="J64" s="53"/>
      <c r="K64" s="56">
        <f t="shared" si="31"/>
        <v>82.43089999999998</v>
      </c>
      <c r="L64" s="40"/>
      <c r="M64" s="53">
        <f t="shared" si="32"/>
        <v>0.83</v>
      </c>
      <c r="N64" s="55">
        <f t="shared" si="33"/>
        <v>83.260899999999978</v>
      </c>
      <c r="O64" s="110">
        <f t="shared" si="34"/>
        <v>4.9956539999999983</v>
      </c>
      <c r="P64" s="54">
        <f t="shared" si="35"/>
        <v>88.25655399999998</v>
      </c>
      <c r="Q64" s="145">
        <v>43</v>
      </c>
      <c r="R64" s="53">
        <f t="shared" si="36"/>
        <v>45.25655399999998</v>
      </c>
      <c r="S64" s="56">
        <f t="shared" si="37"/>
        <v>4.525655399999998</v>
      </c>
      <c r="T64" s="52" t="s">
        <v>365</v>
      </c>
      <c r="U64" s="39"/>
      <c r="V64" s="39" t="s">
        <v>366</v>
      </c>
    </row>
    <row r="65" spans="1:22" s="52" customFormat="1" x14ac:dyDescent="0.4">
      <c r="A65" s="60" t="s">
        <v>286</v>
      </c>
      <c r="B65" s="175">
        <v>70.739999999999995</v>
      </c>
      <c r="C65" s="127">
        <v>2.2000000000000002</v>
      </c>
      <c r="D65" s="54">
        <f t="shared" si="26"/>
        <v>0.69000000000000006</v>
      </c>
      <c r="E65" s="54">
        <f t="shared" si="27"/>
        <v>69.22999999999999</v>
      </c>
      <c r="F65" s="54">
        <v>10.8</v>
      </c>
      <c r="G65" s="53">
        <f t="shared" si="28"/>
        <v>80.029999999999987</v>
      </c>
      <c r="H65" s="47">
        <f t="shared" si="29"/>
        <v>2.4008999999999996</v>
      </c>
      <c r="I65" s="47">
        <f t="shared" si="30"/>
        <v>82.43089999999998</v>
      </c>
      <c r="J65" s="53"/>
      <c r="K65" s="56">
        <f t="shared" si="31"/>
        <v>82.43089999999998</v>
      </c>
      <c r="L65" s="40"/>
      <c r="M65" s="53">
        <f t="shared" si="32"/>
        <v>0.83</v>
      </c>
      <c r="N65" s="55">
        <f t="shared" si="33"/>
        <v>83.260899999999978</v>
      </c>
      <c r="O65" s="110">
        <f t="shared" si="34"/>
        <v>4.9956539999999983</v>
      </c>
      <c r="P65" s="54">
        <f t="shared" si="35"/>
        <v>88.25655399999998</v>
      </c>
      <c r="Q65" s="145">
        <v>43</v>
      </c>
      <c r="R65" s="53">
        <f t="shared" si="36"/>
        <v>45.25655399999998</v>
      </c>
      <c r="S65" s="56">
        <f t="shared" si="37"/>
        <v>4.525655399999998</v>
      </c>
      <c r="T65" s="52" t="s">
        <v>365</v>
      </c>
      <c r="U65" s="39"/>
      <c r="V65" s="39" t="s">
        <v>366</v>
      </c>
    </row>
    <row r="66" spans="1:22" s="52" customFormat="1" x14ac:dyDescent="0.4">
      <c r="A66" s="60"/>
      <c r="B66" s="155"/>
      <c r="C66" s="127"/>
      <c r="D66" s="54"/>
      <c r="E66" s="54"/>
      <c r="F66" s="54"/>
      <c r="G66" s="53"/>
      <c r="H66" s="47"/>
      <c r="I66" s="47"/>
      <c r="J66" s="53"/>
      <c r="K66" s="56"/>
      <c r="L66" s="40"/>
      <c r="M66" s="53"/>
      <c r="N66" s="55"/>
      <c r="O66" s="110"/>
      <c r="P66" s="54"/>
      <c r="Q66" s="98"/>
      <c r="R66" s="53"/>
      <c r="S66" s="56"/>
      <c r="U66" s="39"/>
      <c r="V66" s="39"/>
    </row>
    <row r="67" spans="1:22" x14ac:dyDescent="0.4">
      <c r="A67" s="91" t="s">
        <v>279</v>
      </c>
      <c r="B67" s="155"/>
      <c r="C67" s="127"/>
      <c r="D67" s="54"/>
      <c r="E67" s="54"/>
      <c r="F67" s="54"/>
      <c r="G67" s="53"/>
      <c r="H67" s="47"/>
      <c r="I67" s="47"/>
      <c r="J67" s="53"/>
      <c r="K67" s="56"/>
      <c r="L67" s="40"/>
      <c r="M67" s="53"/>
      <c r="N67" s="55"/>
      <c r="O67" s="110"/>
      <c r="P67" s="54"/>
      <c r="Q67" s="98"/>
      <c r="R67" s="53"/>
      <c r="S67" s="56"/>
      <c r="T67" s="52" t="s">
        <v>365</v>
      </c>
      <c r="U67" s="16"/>
      <c r="V67" s="16" t="s">
        <v>366</v>
      </c>
    </row>
    <row r="68" spans="1:22" s="52" customFormat="1" x14ac:dyDescent="0.4">
      <c r="A68" s="60" t="s">
        <v>272</v>
      </c>
      <c r="B68" s="175">
        <v>75.19</v>
      </c>
      <c r="C68" s="127">
        <v>2.2000000000000002</v>
      </c>
      <c r="D68" s="54">
        <f t="shared" ref="D68:D73" si="38">ROUNDUP(((B68-C68)*$D$4),2)</f>
        <v>0.73</v>
      </c>
      <c r="E68" s="54">
        <f t="shared" ref="E68:E73" si="39">(B68-C68)+D68</f>
        <v>73.72</v>
      </c>
      <c r="F68" s="54">
        <v>10.8</v>
      </c>
      <c r="G68" s="53">
        <f t="shared" ref="G68:G73" si="40">E68+F68</f>
        <v>84.52</v>
      </c>
      <c r="H68" s="47">
        <f t="shared" ref="H68:H73" si="41">G68*$H$4</f>
        <v>2.5355999999999996</v>
      </c>
      <c r="I68" s="47">
        <f t="shared" ref="I68:I73" si="42">G68+H68</f>
        <v>87.055599999999998</v>
      </c>
      <c r="J68" s="53"/>
      <c r="K68" s="56">
        <f t="shared" ref="K68:K73" si="43">I68-J68</f>
        <v>87.055599999999998</v>
      </c>
      <c r="L68" s="40"/>
      <c r="M68" s="53">
        <f t="shared" ref="M68:M73" si="44">ROUNDUP(((K68-L68)*$M$4),2)</f>
        <v>0.88</v>
      </c>
      <c r="N68" s="55">
        <f t="shared" ref="N68:N73" si="45">(K68-L68)+M68</f>
        <v>87.935599999999994</v>
      </c>
      <c r="O68" s="110">
        <f t="shared" ref="O68:O73" si="46">(K68-L68+M68)*$O$4</f>
        <v>5.2761359999999993</v>
      </c>
      <c r="P68" s="54">
        <f t="shared" ref="P68:P73" si="47">N68+O68</f>
        <v>93.211735999999988</v>
      </c>
      <c r="Q68" s="145">
        <v>17.5</v>
      </c>
      <c r="R68" s="53">
        <f t="shared" ref="R68:R73" si="48">P68-Q68</f>
        <v>75.711735999999988</v>
      </c>
      <c r="S68" s="56">
        <f t="shared" ref="S68:S73" si="49">R68/10</f>
        <v>7.5711735999999989</v>
      </c>
      <c r="T68" s="52" t="s">
        <v>365</v>
      </c>
      <c r="U68" s="39"/>
      <c r="V68" s="39" t="s">
        <v>366</v>
      </c>
    </row>
    <row r="69" spans="1:22" s="52" customFormat="1" x14ac:dyDescent="0.4">
      <c r="A69" s="60" t="s">
        <v>273</v>
      </c>
      <c r="B69" s="175">
        <v>75.19</v>
      </c>
      <c r="C69" s="127">
        <v>2.2000000000000002</v>
      </c>
      <c r="D69" s="54">
        <f t="shared" si="38"/>
        <v>0.73</v>
      </c>
      <c r="E69" s="54">
        <f t="shared" si="39"/>
        <v>73.72</v>
      </c>
      <c r="F69" s="54">
        <v>10.8</v>
      </c>
      <c r="G69" s="53">
        <f t="shared" si="40"/>
        <v>84.52</v>
      </c>
      <c r="H69" s="47">
        <f t="shared" si="41"/>
        <v>2.5355999999999996</v>
      </c>
      <c r="I69" s="47">
        <f t="shared" si="42"/>
        <v>87.055599999999998</v>
      </c>
      <c r="J69" s="53"/>
      <c r="K69" s="56">
        <f t="shared" si="43"/>
        <v>87.055599999999998</v>
      </c>
      <c r="L69" s="40"/>
      <c r="M69" s="53">
        <f t="shared" si="44"/>
        <v>0.88</v>
      </c>
      <c r="N69" s="55">
        <f t="shared" si="45"/>
        <v>87.935599999999994</v>
      </c>
      <c r="O69" s="110">
        <f t="shared" si="46"/>
        <v>5.2761359999999993</v>
      </c>
      <c r="P69" s="54">
        <f t="shared" si="47"/>
        <v>93.211735999999988</v>
      </c>
      <c r="Q69" s="145">
        <v>17.5</v>
      </c>
      <c r="R69" s="53">
        <f t="shared" si="48"/>
        <v>75.711735999999988</v>
      </c>
      <c r="S69" s="56">
        <f t="shared" si="49"/>
        <v>7.5711735999999989</v>
      </c>
      <c r="T69" s="52" t="s">
        <v>365</v>
      </c>
      <c r="U69" s="39"/>
      <c r="V69" s="39" t="s">
        <v>366</v>
      </c>
    </row>
    <row r="70" spans="1:22" s="52" customFormat="1" x14ac:dyDescent="0.4">
      <c r="A70" s="60" t="s">
        <v>274</v>
      </c>
      <c r="B70" s="175">
        <v>75.19</v>
      </c>
      <c r="C70" s="127">
        <v>2.2000000000000002</v>
      </c>
      <c r="D70" s="54">
        <f t="shared" si="38"/>
        <v>0.73</v>
      </c>
      <c r="E70" s="54">
        <f t="shared" si="39"/>
        <v>73.72</v>
      </c>
      <c r="F70" s="54">
        <v>10.8</v>
      </c>
      <c r="G70" s="53">
        <f t="shared" si="40"/>
        <v>84.52</v>
      </c>
      <c r="H70" s="47">
        <f t="shared" si="41"/>
        <v>2.5355999999999996</v>
      </c>
      <c r="I70" s="47">
        <f t="shared" si="42"/>
        <v>87.055599999999998</v>
      </c>
      <c r="J70" s="53"/>
      <c r="K70" s="56">
        <f t="shared" si="43"/>
        <v>87.055599999999998</v>
      </c>
      <c r="L70" s="40"/>
      <c r="M70" s="53">
        <f t="shared" si="44"/>
        <v>0.88</v>
      </c>
      <c r="N70" s="55">
        <f t="shared" si="45"/>
        <v>87.935599999999994</v>
      </c>
      <c r="O70" s="110">
        <f t="shared" si="46"/>
        <v>5.2761359999999993</v>
      </c>
      <c r="P70" s="54">
        <f t="shared" si="47"/>
        <v>93.211735999999988</v>
      </c>
      <c r="Q70" s="145">
        <v>17.5</v>
      </c>
      <c r="R70" s="53">
        <f t="shared" si="48"/>
        <v>75.711735999999988</v>
      </c>
      <c r="S70" s="56">
        <f t="shared" si="49"/>
        <v>7.5711735999999989</v>
      </c>
      <c r="T70" s="52" t="s">
        <v>365</v>
      </c>
      <c r="U70" s="39"/>
      <c r="V70" s="39" t="s">
        <v>366</v>
      </c>
    </row>
    <row r="71" spans="1:22" s="52" customFormat="1" x14ac:dyDescent="0.4">
      <c r="A71" s="60" t="s">
        <v>275</v>
      </c>
      <c r="B71" s="175">
        <v>75.19</v>
      </c>
      <c r="C71" s="127">
        <v>2.2000000000000002</v>
      </c>
      <c r="D71" s="54">
        <f t="shared" si="38"/>
        <v>0.73</v>
      </c>
      <c r="E71" s="54">
        <f t="shared" si="39"/>
        <v>73.72</v>
      </c>
      <c r="F71" s="54">
        <v>10.8</v>
      </c>
      <c r="G71" s="53">
        <f t="shared" si="40"/>
        <v>84.52</v>
      </c>
      <c r="H71" s="47">
        <f t="shared" si="41"/>
        <v>2.5355999999999996</v>
      </c>
      <c r="I71" s="47">
        <f t="shared" si="42"/>
        <v>87.055599999999998</v>
      </c>
      <c r="J71" s="53"/>
      <c r="K71" s="56">
        <f t="shared" si="43"/>
        <v>87.055599999999998</v>
      </c>
      <c r="L71" s="40"/>
      <c r="M71" s="53">
        <f t="shared" si="44"/>
        <v>0.88</v>
      </c>
      <c r="N71" s="55">
        <f t="shared" si="45"/>
        <v>87.935599999999994</v>
      </c>
      <c r="O71" s="110">
        <f t="shared" si="46"/>
        <v>5.2761359999999993</v>
      </c>
      <c r="P71" s="54">
        <f t="shared" si="47"/>
        <v>93.211735999999988</v>
      </c>
      <c r="Q71" s="145">
        <v>17.5</v>
      </c>
      <c r="R71" s="53">
        <f t="shared" si="48"/>
        <v>75.711735999999988</v>
      </c>
      <c r="S71" s="56">
        <f t="shared" si="49"/>
        <v>7.5711735999999989</v>
      </c>
      <c r="T71" s="52" t="s">
        <v>365</v>
      </c>
      <c r="U71" s="39"/>
      <c r="V71" s="39" t="s">
        <v>366</v>
      </c>
    </row>
    <row r="72" spans="1:22" s="52" customFormat="1" x14ac:dyDescent="0.4">
      <c r="A72" s="60" t="s">
        <v>276</v>
      </c>
      <c r="B72" s="175">
        <v>75.19</v>
      </c>
      <c r="C72" s="127">
        <v>2.2000000000000002</v>
      </c>
      <c r="D72" s="54">
        <f t="shared" si="38"/>
        <v>0.73</v>
      </c>
      <c r="E72" s="54">
        <f t="shared" si="39"/>
        <v>73.72</v>
      </c>
      <c r="F72" s="54">
        <v>10.8</v>
      </c>
      <c r="G72" s="53">
        <f t="shared" si="40"/>
        <v>84.52</v>
      </c>
      <c r="H72" s="47">
        <f t="shared" si="41"/>
        <v>2.5355999999999996</v>
      </c>
      <c r="I72" s="47">
        <f t="shared" si="42"/>
        <v>87.055599999999998</v>
      </c>
      <c r="J72" s="53"/>
      <c r="K72" s="56">
        <f t="shared" si="43"/>
        <v>87.055599999999998</v>
      </c>
      <c r="L72" s="40"/>
      <c r="M72" s="53">
        <f t="shared" si="44"/>
        <v>0.88</v>
      </c>
      <c r="N72" s="55">
        <f t="shared" si="45"/>
        <v>87.935599999999994</v>
      </c>
      <c r="O72" s="110">
        <f t="shared" si="46"/>
        <v>5.2761359999999993</v>
      </c>
      <c r="P72" s="54">
        <f t="shared" si="47"/>
        <v>93.211735999999988</v>
      </c>
      <c r="Q72" s="145">
        <v>17.5</v>
      </c>
      <c r="R72" s="53">
        <f t="shared" si="48"/>
        <v>75.711735999999988</v>
      </c>
      <c r="S72" s="56">
        <f t="shared" si="49"/>
        <v>7.5711735999999989</v>
      </c>
      <c r="T72" s="52" t="s">
        <v>365</v>
      </c>
      <c r="U72" s="39"/>
      <c r="V72" s="39" t="s">
        <v>366</v>
      </c>
    </row>
    <row r="73" spans="1:22" s="52" customFormat="1" x14ac:dyDescent="0.4">
      <c r="A73" s="60" t="s">
        <v>277</v>
      </c>
      <c r="B73" s="175">
        <v>75.19</v>
      </c>
      <c r="C73" s="127">
        <v>2.2000000000000002</v>
      </c>
      <c r="D73" s="54">
        <f t="shared" si="38"/>
        <v>0.73</v>
      </c>
      <c r="E73" s="54">
        <f t="shared" si="39"/>
        <v>73.72</v>
      </c>
      <c r="F73" s="54">
        <v>10.8</v>
      </c>
      <c r="G73" s="53">
        <f t="shared" si="40"/>
        <v>84.52</v>
      </c>
      <c r="H73" s="47">
        <f t="shared" si="41"/>
        <v>2.5355999999999996</v>
      </c>
      <c r="I73" s="47">
        <f t="shared" si="42"/>
        <v>87.055599999999998</v>
      </c>
      <c r="J73" s="53"/>
      <c r="K73" s="56">
        <f t="shared" si="43"/>
        <v>87.055599999999998</v>
      </c>
      <c r="L73" s="40"/>
      <c r="M73" s="53">
        <f t="shared" si="44"/>
        <v>0.88</v>
      </c>
      <c r="N73" s="55">
        <f t="shared" si="45"/>
        <v>87.935599999999994</v>
      </c>
      <c r="O73" s="110">
        <f t="shared" si="46"/>
        <v>5.2761359999999993</v>
      </c>
      <c r="P73" s="54">
        <f t="shared" si="47"/>
        <v>93.211735999999988</v>
      </c>
      <c r="Q73" s="145">
        <v>17.5</v>
      </c>
      <c r="R73" s="53">
        <f t="shared" si="48"/>
        <v>75.711735999999988</v>
      </c>
      <c r="S73" s="56">
        <f t="shared" si="49"/>
        <v>7.5711735999999989</v>
      </c>
      <c r="T73" s="52" t="s">
        <v>365</v>
      </c>
      <c r="U73" s="39"/>
      <c r="V73" s="39" t="s">
        <v>366</v>
      </c>
    </row>
    <row r="74" spans="1:22" x14ac:dyDescent="0.4">
      <c r="A74" s="60"/>
      <c r="B74" s="36"/>
      <c r="C74" s="127"/>
      <c r="D74" s="54"/>
      <c r="E74" s="54"/>
      <c r="F74" s="54"/>
      <c r="G74" s="53"/>
      <c r="H74" s="47"/>
      <c r="I74" s="47"/>
      <c r="J74" s="53"/>
      <c r="K74" s="56"/>
      <c r="L74" s="40"/>
      <c r="M74" s="53"/>
      <c r="N74" s="55"/>
      <c r="O74" s="110"/>
      <c r="P74" s="54"/>
      <c r="Q74" s="98"/>
      <c r="R74" s="53"/>
      <c r="S74" s="56"/>
      <c r="U74" s="16"/>
      <c r="V74" s="16"/>
    </row>
    <row r="75" spans="1:22" s="52" customFormat="1" x14ac:dyDescent="0.4">
      <c r="A75" s="91" t="s">
        <v>193</v>
      </c>
      <c r="B75" s="155"/>
      <c r="C75" s="127"/>
      <c r="D75" s="54"/>
      <c r="E75" s="54"/>
      <c r="F75" s="54"/>
      <c r="G75" s="53"/>
      <c r="H75" s="47"/>
      <c r="I75" s="47"/>
      <c r="J75" s="53"/>
      <c r="K75" s="56"/>
      <c r="L75" s="40"/>
      <c r="M75" s="53"/>
      <c r="N75" s="55"/>
      <c r="O75" s="110"/>
      <c r="P75" s="54"/>
      <c r="Q75" s="98"/>
      <c r="R75" s="53"/>
      <c r="S75" s="56"/>
      <c r="U75" s="39"/>
      <c r="V75" s="39"/>
    </row>
    <row r="76" spans="1:22" s="52" customFormat="1" x14ac:dyDescent="0.4">
      <c r="A76" s="42" t="s">
        <v>294</v>
      </c>
      <c r="B76" s="175">
        <v>74.09</v>
      </c>
      <c r="C76" s="127">
        <v>2.2000000000000002</v>
      </c>
      <c r="D76" s="54">
        <f t="shared" ref="D76:D80" si="50">ROUNDUP(((B76-C76)*$D$4),2)</f>
        <v>0.72</v>
      </c>
      <c r="E76" s="54">
        <f t="shared" ref="E76:E80" si="51">(B76-C76)+D76</f>
        <v>72.61</v>
      </c>
      <c r="F76" s="54">
        <v>10.8</v>
      </c>
      <c r="G76" s="53">
        <f t="shared" ref="G76:G79" si="52">E76+F76</f>
        <v>83.41</v>
      </c>
      <c r="H76" s="47">
        <f>G76*$H$4</f>
        <v>2.5023</v>
      </c>
      <c r="I76" s="47">
        <f>G76+H76</f>
        <v>85.912300000000002</v>
      </c>
      <c r="J76" s="53"/>
      <c r="K76" s="56">
        <f t="shared" ref="K76:K80" si="53">I76-J76</f>
        <v>85.912300000000002</v>
      </c>
      <c r="L76" s="40"/>
      <c r="M76" s="53">
        <f t="shared" ref="M76:M80" si="54">ROUNDUP(((K76-L76)*$M$4),2)</f>
        <v>0.86</v>
      </c>
      <c r="N76" s="55">
        <f t="shared" ref="N76:N80" si="55">(K76-L76)+M76</f>
        <v>86.772300000000001</v>
      </c>
      <c r="O76" s="110">
        <f t="shared" ref="O76:O80" si="56">(K76-L76+M76)*$O$4</f>
        <v>5.2063379999999997</v>
      </c>
      <c r="P76" s="54">
        <f>N76+O76</f>
        <v>91.978638000000004</v>
      </c>
      <c r="Q76" s="145">
        <v>22.5</v>
      </c>
      <c r="R76" s="53">
        <f t="shared" ref="R76:R79" si="57">P76-Q76</f>
        <v>69.478638000000004</v>
      </c>
      <c r="S76" s="56">
        <f>R76/10</f>
        <v>6.9478638000000004</v>
      </c>
      <c r="T76" s="52" t="s">
        <v>365</v>
      </c>
      <c r="U76" s="39"/>
      <c r="V76" s="39" t="s">
        <v>366</v>
      </c>
    </row>
    <row r="77" spans="1:22" s="52" customFormat="1" x14ac:dyDescent="0.4">
      <c r="A77" s="42" t="s">
        <v>295</v>
      </c>
      <c r="B77" s="175">
        <v>74.09</v>
      </c>
      <c r="C77" s="127">
        <v>2.2000000000000002</v>
      </c>
      <c r="D77" s="54">
        <f t="shared" si="50"/>
        <v>0.72</v>
      </c>
      <c r="E77" s="54">
        <f t="shared" si="51"/>
        <v>72.61</v>
      </c>
      <c r="F77" s="54">
        <v>10.8</v>
      </c>
      <c r="G77" s="53">
        <f t="shared" si="52"/>
        <v>83.41</v>
      </c>
      <c r="H77" s="47">
        <f>G77*$H$4</f>
        <v>2.5023</v>
      </c>
      <c r="I77" s="47">
        <f>G77+H77</f>
        <v>85.912300000000002</v>
      </c>
      <c r="J77" s="53"/>
      <c r="K77" s="56">
        <f t="shared" si="53"/>
        <v>85.912300000000002</v>
      </c>
      <c r="L77" s="40"/>
      <c r="M77" s="53">
        <f t="shared" si="54"/>
        <v>0.86</v>
      </c>
      <c r="N77" s="55">
        <f t="shared" si="55"/>
        <v>86.772300000000001</v>
      </c>
      <c r="O77" s="110">
        <f t="shared" si="56"/>
        <v>5.2063379999999997</v>
      </c>
      <c r="P77" s="54">
        <f>N77+O77</f>
        <v>91.978638000000004</v>
      </c>
      <c r="Q77" s="145">
        <v>22.5</v>
      </c>
      <c r="R77" s="53">
        <f t="shared" si="57"/>
        <v>69.478638000000004</v>
      </c>
      <c r="S77" s="56">
        <f>R77/10</f>
        <v>6.9478638000000004</v>
      </c>
      <c r="T77" s="52" t="s">
        <v>365</v>
      </c>
      <c r="U77" s="39"/>
      <c r="V77" s="39" t="s">
        <v>366</v>
      </c>
    </row>
    <row r="78" spans="1:22" s="52" customFormat="1" x14ac:dyDescent="0.4">
      <c r="A78" s="42" t="s">
        <v>296</v>
      </c>
      <c r="B78" s="175">
        <v>74.09</v>
      </c>
      <c r="C78" s="127">
        <v>2.2000000000000002</v>
      </c>
      <c r="D78" s="54">
        <f t="shared" si="50"/>
        <v>0.72</v>
      </c>
      <c r="E78" s="54">
        <f t="shared" si="51"/>
        <v>72.61</v>
      </c>
      <c r="F78" s="54">
        <v>10.8</v>
      </c>
      <c r="G78" s="53">
        <f t="shared" si="52"/>
        <v>83.41</v>
      </c>
      <c r="H78" s="47">
        <f t="shared" ref="H78:H79" si="58">G78*$H$4</f>
        <v>2.5023</v>
      </c>
      <c r="I78" s="47">
        <f t="shared" ref="I78:I79" si="59">G78+H78</f>
        <v>85.912300000000002</v>
      </c>
      <c r="J78" s="53"/>
      <c r="K78" s="56">
        <f t="shared" si="53"/>
        <v>85.912300000000002</v>
      </c>
      <c r="L78" s="40"/>
      <c r="M78" s="53">
        <f t="shared" si="54"/>
        <v>0.86</v>
      </c>
      <c r="N78" s="55">
        <f t="shared" si="55"/>
        <v>86.772300000000001</v>
      </c>
      <c r="O78" s="110">
        <f t="shared" si="56"/>
        <v>5.2063379999999997</v>
      </c>
      <c r="P78" s="54">
        <f t="shared" ref="P78:P79" si="60">N78+O78</f>
        <v>91.978638000000004</v>
      </c>
      <c r="Q78" s="145">
        <v>22.5</v>
      </c>
      <c r="R78" s="53">
        <f t="shared" si="57"/>
        <v>69.478638000000004</v>
      </c>
      <c r="S78" s="56">
        <f t="shared" ref="S78:S80" si="61">R78/10</f>
        <v>6.9478638000000004</v>
      </c>
      <c r="T78" s="52" t="s">
        <v>365</v>
      </c>
      <c r="U78" s="39"/>
      <c r="V78" s="39" t="s">
        <v>366</v>
      </c>
    </row>
    <row r="79" spans="1:22" x14ac:dyDescent="0.4">
      <c r="A79" s="42" t="s">
        <v>297</v>
      </c>
      <c r="B79" s="175">
        <v>75.040000000000006</v>
      </c>
      <c r="C79" s="127">
        <v>2.2000000000000002</v>
      </c>
      <c r="D79" s="54">
        <f t="shared" si="50"/>
        <v>0.73</v>
      </c>
      <c r="E79" s="54">
        <f t="shared" si="51"/>
        <v>73.570000000000007</v>
      </c>
      <c r="F79" s="54">
        <v>10.8</v>
      </c>
      <c r="G79" s="53">
        <f t="shared" si="52"/>
        <v>84.37</v>
      </c>
      <c r="H79" s="47">
        <f t="shared" si="58"/>
        <v>2.5310999999999999</v>
      </c>
      <c r="I79" s="47">
        <f t="shared" si="59"/>
        <v>86.9011</v>
      </c>
      <c r="J79" s="53"/>
      <c r="K79" s="56">
        <f t="shared" si="53"/>
        <v>86.9011</v>
      </c>
      <c r="L79" s="40"/>
      <c r="M79" s="53">
        <f t="shared" si="54"/>
        <v>0.87</v>
      </c>
      <c r="N79" s="55">
        <f t="shared" si="55"/>
        <v>87.771100000000004</v>
      </c>
      <c r="O79" s="110">
        <f t="shared" si="56"/>
        <v>5.2662659999999999</v>
      </c>
      <c r="P79" s="54">
        <f t="shared" si="60"/>
        <v>93.037366000000006</v>
      </c>
      <c r="Q79" s="145">
        <v>22.5</v>
      </c>
      <c r="R79" s="53">
        <f t="shared" si="57"/>
        <v>70.537366000000006</v>
      </c>
      <c r="S79" s="56">
        <f t="shared" si="61"/>
        <v>7.0537366000000006</v>
      </c>
      <c r="T79" s="52" t="s">
        <v>365</v>
      </c>
      <c r="U79" s="16"/>
      <c r="V79" s="16" t="s">
        <v>366</v>
      </c>
    </row>
    <row r="80" spans="1:22" x14ac:dyDescent="0.4">
      <c r="A80" s="42" t="s">
        <v>298</v>
      </c>
      <c r="B80" s="175">
        <v>75.040000000000006</v>
      </c>
      <c r="C80" s="127">
        <v>2.2000000000000002</v>
      </c>
      <c r="D80" s="54">
        <f t="shared" si="50"/>
        <v>0.73</v>
      </c>
      <c r="E80" s="54">
        <f t="shared" si="51"/>
        <v>73.570000000000007</v>
      </c>
      <c r="F80" s="54">
        <v>10.8</v>
      </c>
      <c r="G80" s="53">
        <f>E80+F80</f>
        <v>84.37</v>
      </c>
      <c r="H80" s="47">
        <f>G80*$H$4</f>
        <v>2.5310999999999999</v>
      </c>
      <c r="I80" s="47">
        <f>G80+H80</f>
        <v>86.9011</v>
      </c>
      <c r="J80" s="53"/>
      <c r="K80" s="56">
        <f t="shared" si="53"/>
        <v>86.9011</v>
      </c>
      <c r="L80" s="40"/>
      <c r="M80" s="53">
        <f t="shared" si="54"/>
        <v>0.87</v>
      </c>
      <c r="N80" s="55">
        <f t="shared" si="55"/>
        <v>87.771100000000004</v>
      </c>
      <c r="O80" s="110">
        <f t="shared" si="56"/>
        <v>5.2662659999999999</v>
      </c>
      <c r="P80" s="54">
        <f>N80+O80</f>
        <v>93.037366000000006</v>
      </c>
      <c r="Q80" s="145">
        <v>22.5</v>
      </c>
      <c r="R80" s="53">
        <f>P80-Q80</f>
        <v>70.537366000000006</v>
      </c>
      <c r="S80" s="56">
        <f t="shared" si="61"/>
        <v>7.0537366000000006</v>
      </c>
      <c r="T80" s="52" t="s">
        <v>365</v>
      </c>
      <c r="U80" s="16"/>
      <c r="V80" s="16" t="s">
        <v>366</v>
      </c>
    </row>
    <row r="81" spans="1:22" s="52" customFormat="1" x14ac:dyDescent="0.4">
      <c r="A81" s="42"/>
      <c r="B81" s="155"/>
      <c r="C81" s="127"/>
      <c r="D81" s="54"/>
      <c r="E81" s="54"/>
      <c r="F81" s="54"/>
      <c r="G81" s="53"/>
      <c r="H81" s="47"/>
      <c r="I81" s="47"/>
      <c r="J81" s="53"/>
      <c r="K81" s="56"/>
      <c r="L81" s="40"/>
      <c r="M81" s="53"/>
      <c r="N81" s="55"/>
      <c r="O81" s="110"/>
      <c r="P81" s="54"/>
      <c r="Q81" s="98"/>
      <c r="R81" s="53"/>
      <c r="S81" s="56"/>
      <c r="U81" s="39"/>
      <c r="V81" s="39"/>
    </row>
    <row r="82" spans="1:22" s="52" customFormat="1" x14ac:dyDescent="0.4">
      <c r="A82" s="42"/>
      <c r="B82" s="155"/>
      <c r="C82" s="127"/>
      <c r="D82" s="54"/>
      <c r="E82" s="54"/>
      <c r="F82" s="54"/>
      <c r="G82" s="53"/>
      <c r="H82" s="47"/>
      <c r="I82" s="47"/>
      <c r="J82" s="53"/>
      <c r="K82" s="56"/>
      <c r="L82" s="40"/>
      <c r="M82" s="53"/>
      <c r="N82" s="55"/>
      <c r="O82" s="110"/>
      <c r="P82" s="54"/>
      <c r="Q82" s="98"/>
      <c r="R82" s="53"/>
      <c r="S82" s="56"/>
      <c r="U82" s="39"/>
      <c r="V82" s="39"/>
    </row>
    <row r="83" spans="1:22" s="52" customFormat="1" x14ac:dyDescent="0.4">
      <c r="A83" s="41" t="s">
        <v>124</v>
      </c>
      <c r="B83" s="175">
        <v>97.6</v>
      </c>
      <c r="C83" s="127"/>
      <c r="D83" s="54">
        <f>ROUNDUP(((B83-C83)*$D$4),2)</f>
        <v>0.98</v>
      </c>
      <c r="E83" s="54">
        <f>(B83-C83)+D83</f>
        <v>98.58</v>
      </c>
      <c r="F83" s="54">
        <v>10.8</v>
      </c>
      <c r="G83" s="53">
        <f t="shared" ref="G83:G146" si="62">E83+F83</f>
        <v>109.38</v>
      </c>
      <c r="H83" s="47">
        <f t="shared" ref="H83:H146" si="63">G83*$H$4</f>
        <v>3.2813999999999997</v>
      </c>
      <c r="I83" s="47">
        <f t="shared" ref="I83:I146" si="64">G83+H83</f>
        <v>112.6614</v>
      </c>
      <c r="J83" s="53"/>
      <c r="K83" s="56">
        <f t="shared" ref="K83:K146" si="65">I83-J83</f>
        <v>112.6614</v>
      </c>
      <c r="L83" s="40"/>
      <c r="M83" s="53">
        <f t="shared" ref="M83:M135" si="66">ROUNDUP(((K83-L83)*$M$4),2)</f>
        <v>1.1300000000000001</v>
      </c>
      <c r="N83" s="55">
        <f t="shared" ref="N83:N135" si="67">(K83-L83)+M83</f>
        <v>113.7914</v>
      </c>
      <c r="O83" s="110">
        <f t="shared" ref="O83:O135" si="68">(K83-L83+M83)*$O$4</f>
        <v>6.8274839999999992</v>
      </c>
      <c r="P83" s="54">
        <f t="shared" ref="P83:P146" si="69">N83+O83</f>
        <v>120.61888399999999</v>
      </c>
      <c r="Q83" s="98">
        <v>0</v>
      </c>
      <c r="R83" s="53">
        <f t="shared" ref="R83:R146" si="70">P83-Q83</f>
        <v>120.61888399999999</v>
      </c>
      <c r="S83" s="56">
        <f>R83/10</f>
        <v>12.061888399999999</v>
      </c>
      <c r="T83" s="52" t="s">
        <v>365</v>
      </c>
      <c r="U83" s="39"/>
      <c r="V83" s="39" t="s">
        <v>369</v>
      </c>
    </row>
    <row r="84" spans="1:22" s="52" customFormat="1" x14ac:dyDescent="0.4">
      <c r="A84" s="41" t="s">
        <v>125</v>
      </c>
      <c r="B84" s="175">
        <v>97.6</v>
      </c>
      <c r="C84" s="127"/>
      <c r="D84" s="54">
        <f>ROUNDUP(((B84-C84)*$D$4),2)</f>
        <v>0.98</v>
      </c>
      <c r="E84" s="54">
        <f t="shared" ref="E84:E85" si="71">(B84-C84)+D84</f>
        <v>98.58</v>
      </c>
      <c r="F84" s="54">
        <v>10.8</v>
      </c>
      <c r="G84" s="53">
        <f t="shared" si="62"/>
        <v>109.38</v>
      </c>
      <c r="H84" s="47">
        <f t="shared" si="63"/>
        <v>3.2813999999999997</v>
      </c>
      <c r="I84" s="47">
        <f t="shared" si="64"/>
        <v>112.6614</v>
      </c>
      <c r="J84" s="53"/>
      <c r="K84" s="56">
        <f t="shared" si="65"/>
        <v>112.6614</v>
      </c>
      <c r="L84" s="40"/>
      <c r="M84" s="53">
        <f t="shared" si="66"/>
        <v>1.1300000000000001</v>
      </c>
      <c r="N84" s="55">
        <f t="shared" si="67"/>
        <v>113.7914</v>
      </c>
      <c r="O84" s="110">
        <f t="shared" si="68"/>
        <v>6.8274839999999992</v>
      </c>
      <c r="P84" s="54">
        <f t="shared" si="69"/>
        <v>120.61888399999999</v>
      </c>
      <c r="Q84" s="98">
        <v>0</v>
      </c>
      <c r="R84" s="53">
        <f t="shared" si="70"/>
        <v>120.61888399999999</v>
      </c>
      <c r="S84" s="56">
        <f t="shared" ref="S84:S85" si="72">R84/10</f>
        <v>12.061888399999999</v>
      </c>
      <c r="T84" s="52" t="s">
        <v>365</v>
      </c>
      <c r="U84" s="39"/>
      <c r="V84" s="39" t="s">
        <v>369</v>
      </c>
    </row>
    <row r="85" spans="1:22" s="52" customFormat="1" x14ac:dyDescent="0.4">
      <c r="A85" s="41" t="s">
        <v>299</v>
      </c>
      <c r="B85" s="175">
        <v>97.6</v>
      </c>
      <c r="C85" s="127"/>
      <c r="D85" s="54">
        <f>ROUNDUP(((B85-C85)*$D$4),2)</f>
        <v>0.98</v>
      </c>
      <c r="E85" s="54">
        <f t="shared" si="71"/>
        <v>98.58</v>
      </c>
      <c r="F85" s="54">
        <v>10.8</v>
      </c>
      <c r="G85" s="53">
        <f t="shared" si="62"/>
        <v>109.38</v>
      </c>
      <c r="H85" s="47">
        <f t="shared" si="63"/>
        <v>3.2813999999999997</v>
      </c>
      <c r="I85" s="47">
        <f t="shared" si="64"/>
        <v>112.6614</v>
      </c>
      <c r="J85" s="53"/>
      <c r="K85" s="56">
        <f t="shared" si="65"/>
        <v>112.6614</v>
      </c>
      <c r="L85" s="40"/>
      <c r="M85" s="53">
        <f t="shared" si="66"/>
        <v>1.1300000000000001</v>
      </c>
      <c r="N85" s="55">
        <f t="shared" si="67"/>
        <v>113.7914</v>
      </c>
      <c r="O85" s="110">
        <f t="shared" si="68"/>
        <v>6.8274839999999992</v>
      </c>
      <c r="P85" s="54">
        <f t="shared" si="69"/>
        <v>120.61888399999999</v>
      </c>
      <c r="Q85" s="98">
        <v>0</v>
      </c>
      <c r="R85" s="53">
        <f t="shared" si="70"/>
        <v>120.61888399999999</v>
      </c>
      <c r="S85" s="56">
        <f t="shared" si="72"/>
        <v>12.061888399999999</v>
      </c>
      <c r="T85" s="52" t="s">
        <v>365</v>
      </c>
      <c r="U85" s="39"/>
      <c r="V85" s="39" t="s">
        <v>369</v>
      </c>
    </row>
    <row r="86" spans="1:22" s="52" customFormat="1" x14ac:dyDescent="0.4">
      <c r="A86" s="41"/>
      <c r="B86" s="155"/>
      <c r="C86" s="127"/>
      <c r="D86" s="54"/>
      <c r="E86" s="54"/>
      <c r="F86" s="54"/>
      <c r="G86" s="53"/>
      <c r="H86" s="47"/>
      <c r="I86" s="47"/>
      <c r="J86" s="53"/>
      <c r="K86" s="56"/>
      <c r="L86" s="40"/>
      <c r="M86" s="53"/>
      <c r="N86" s="55"/>
      <c r="O86" s="110"/>
      <c r="P86" s="54"/>
      <c r="Q86" s="98"/>
      <c r="R86" s="53"/>
      <c r="S86" s="56"/>
      <c r="U86" s="39"/>
      <c r="V86" s="39"/>
    </row>
    <row r="87" spans="1:22" s="52" customFormat="1" x14ac:dyDescent="0.4">
      <c r="A87" s="40" t="s">
        <v>126</v>
      </c>
      <c r="B87" s="175">
        <v>85.74</v>
      </c>
      <c r="C87" s="127"/>
      <c r="D87" s="54">
        <f t="shared" ref="D87:D150" si="73">ROUNDUP(((B87-C87)*$D$4),2)</f>
        <v>0.86</v>
      </c>
      <c r="E87" s="54">
        <f t="shared" ref="E87:E150" si="74">(B87-C87)+D87</f>
        <v>86.6</v>
      </c>
      <c r="F87" s="54">
        <v>10.8</v>
      </c>
      <c r="G87" s="53">
        <f t="shared" si="62"/>
        <v>97.399999999999991</v>
      </c>
      <c r="H87" s="47">
        <f t="shared" si="63"/>
        <v>2.9219999999999997</v>
      </c>
      <c r="I87" s="47">
        <f t="shared" si="64"/>
        <v>100.32199999999999</v>
      </c>
      <c r="J87" s="53"/>
      <c r="K87" s="56">
        <f t="shared" si="65"/>
        <v>100.32199999999999</v>
      </c>
      <c r="L87" s="40"/>
      <c r="M87" s="53">
        <f t="shared" si="66"/>
        <v>1.01</v>
      </c>
      <c r="N87" s="55">
        <f t="shared" si="67"/>
        <v>101.33199999999999</v>
      </c>
      <c r="O87" s="110">
        <f t="shared" si="68"/>
        <v>6.0799199999999995</v>
      </c>
      <c r="P87" s="54">
        <f t="shared" si="69"/>
        <v>107.41191999999999</v>
      </c>
      <c r="Q87" s="98">
        <v>20</v>
      </c>
      <c r="R87" s="53">
        <f t="shared" si="70"/>
        <v>87.411919999999995</v>
      </c>
      <c r="S87" s="56">
        <f t="shared" ref="S87:S150" si="75">R87/10</f>
        <v>8.7411919999999999</v>
      </c>
      <c r="T87" s="52" t="s">
        <v>365</v>
      </c>
      <c r="U87" s="39"/>
      <c r="V87" s="39" t="s">
        <v>369</v>
      </c>
    </row>
    <row r="88" spans="1:22" x14ac:dyDescent="0.4">
      <c r="A88" s="40" t="s">
        <v>127</v>
      </c>
      <c r="B88" s="175">
        <v>85.74</v>
      </c>
      <c r="C88" s="127"/>
      <c r="D88" s="54">
        <f t="shared" si="73"/>
        <v>0.86</v>
      </c>
      <c r="E88" s="54">
        <f t="shared" si="74"/>
        <v>86.6</v>
      </c>
      <c r="F88" s="54">
        <v>10.8</v>
      </c>
      <c r="G88" s="53">
        <f t="shared" si="62"/>
        <v>97.399999999999991</v>
      </c>
      <c r="H88" s="47">
        <f t="shared" si="63"/>
        <v>2.9219999999999997</v>
      </c>
      <c r="I88" s="47">
        <f t="shared" si="64"/>
        <v>100.32199999999999</v>
      </c>
      <c r="J88" s="53"/>
      <c r="K88" s="56">
        <f t="shared" si="65"/>
        <v>100.32199999999999</v>
      </c>
      <c r="L88" s="40"/>
      <c r="M88" s="53">
        <f t="shared" si="66"/>
        <v>1.01</v>
      </c>
      <c r="N88" s="55">
        <f t="shared" si="67"/>
        <v>101.33199999999999</v>
      </c>
      <c r="O88" s="110">
        <f t="shared" si="68"/>
        <v>6.0799199999999995</v>
      </c>
      <c r="P88" s="54">
        <f t="shared" si="69"/>
        <v>107.41191999999999</v>
      </c>
      <c r="Q88" s="98">
        <v>20</v>
      </c>
      <c r="R88" s="53">
        <f t="shared" si="70"/>
        <v>87.411919999999995</v>
      </c>
      <c r="S88" s="56">
        <f t="shared" si="75"/>
        <v>8.7411919999999999</v>
      </c>
      <c r="T88" s="52" t="s">
        <v>365</v>
      </c>
      <c r="U88" s="16"/>
      <c r="V88" s="16" t="s">
        <v>369</v>
      </c>
    </row>
    <row r="89" spans="1:22" s="52" customFormat="1" x14ac:dyDescent="0.4">
      <c r="A89" s="40" t="s">
        <v>300</v>
      </c>
      <c r="B89" s="175">
        <v>85.74</v>
      </c>
      <c r="C89" s="127"/>
      <c r="D89" s="54">
        <f t="shared" si="73"/>
        <v>0.86</v>
      </c>
      <c r="E89" s="54">
        <f t="shared" si="74"/>
        <v>86.6</v>
      </c>
      <c r="F89" s="54">
        <v>10.8</v>
      </c>
      <c r="G89" s="53">
        <f t="shared" si="62"/>
        <v>97.399999999999991</v>
      </c>
      <c r="H89" s="47">
        <f t="shared" si="63"/>
        <v>2.9219999999999997</v>
      </c>
      <c r="I89" s="47">
        <f t="shared" si="64"/>
        <v>100.32199999999999</v>
      </c>
      <c r="J89" s="53"/>
      <c r="K89" s="56">
        <f t="shared" si="65"/>
        <v>100.32199999999999</v>
      </c>
      <c r="L89" s="40"/>
      <c r="M89" s="53">
        <f t="shared" si="66"/>
        <v>1.01</v>
      </c>
      <c r="N89" s="55">
        <f t="shared" si="67"/>
        <v>101.33199999999999</v>
      </c>
      <c r="O89" s="110">
        <f t="shared" si="68"/>
        <v>6.0799199999999995</v>
      </c>
      <c r="P89" s="54">
        <f t="shared" si="69"/>
        <v>107.41191999999999</v>
      </c>
      <c r="Q89" s="98">
        <v>20</v>
      </c>
      <c r="R89" s="53">
        <f t="shared" si="70"/>
        <v>87.411919999999995</v>
      </c>
      <c r="S89" s="56">
        <f t="shared" si="75"/>
        <v>8.7411919999999999</v>
      </c>
      <c r="T89" s="52" t="s">
        <v>365</v>
      </c>
      <c r="U89" s="39"/>
      <c r="V89" s="39" t="s">
        <v>369</v>
      </c>
    </row>
    <row r="90" spans="1:22" s="52" customFormat="1" x14ac:dyDescent="0.4">
      <c r="A90" s="40" t="s">
        <v>130</v>
      </c>
      <c r="B90" s="175">
        <v>85.74</v>
      </c>
      <c r="C90" s="127"/>
      <c r="D90" s="54">
        <f t="shared" si="73"/>
        <v>0.86</v>
      </c>
      <c r="E90" s="54">
        <f t="shared" si="74"/>
        <v>86.6</v>
      </c>
      <c r="F90" s="54">
        <v>10.8</v>
      </c>
      <c r="G90" s="53">
        <f t="shared" si="62"/>
        <v>97.399999999999991</v>
      </c>
      <c r="H90" s="47">
        <f t="shared" si="63"/>
        <v>2.9219999999999997</v>
      </c>
      <c r="I90" s="47">
        <f t="shared" si="64"/>
        <v>100.32199999999999</v>
      </c>
      <c r="J90" s="53"/>
      <c r="K90" s="56">
        <f t="shared" si="65"/>
        <v>100.32199999999999</v>
      </c>
      <c r="L90" s="40"/>
      <c r="M90" s="53">
        <f t="shared" si="66"/>
        <v>1.01</v>
      </c>
      <c r="N90" s="55">
        <f t="shared" si="67"/>
        <v>101.33199999999999</v>
      </c>
      <c r="O90" s="110">
        <f t="shared" si="68"/>
        <v>6.0799199999999995</v>
      </c>
      <c r="P90" s="54">
        <f t="shared" si="69"/>
        <v>107.41191999999999</v>
      </c>
      <c r="Q90" s="98">
        <v>20</v>
      </c>
      <c r="R90" s="53">
        <f t="shared" si="70"/>
        <v>87.411919999999995</v>
      </c>
      <c r="S90" s="56">
        <f t="shared" si="75"/>
        <v>8.7411919999999999</v>
      </c>
      <c r="T90" s="52" t="s">
        <v>365</v>
      </c>
      <c r="U90" s="39"/>
      <c r="V90" s="39" t="s">
        <v>369</v>
      </c>
    </row>
    <row r="91" spans="1:22" s="52" customFormat="1" x14ac:dyDescent="0.4">
      <c r="A91" s="40" t="s">
        <v>301</v>
      </c>
      <c r="B91" s="175">
        <v>85.74</v>
      </c>
      <c r="C91" s="127"/>
      <c r="D91" s="54">
        <f t="shared" si="73"/>
        <v>0.86</v>
      </c>
      <c r="E91" s="54">
        <f t="shared" si="74"/>
        <v>86.6</v>
      </c>
      <c r="F91" s="54">
        <v>10.8</v>
      </c>
      <c r="G91" s="53">
        <f t="shared" si="62"/>
        <v>97.399999999999991</v>
      </c>
      <c r="H91" s="47">
        <f t="shared" si="63"/>
        <v>2.9219999999999997</v>
      </c>
      <c r="I91" s="47">
        <f t="shared" si="64"/>
        <v>100.32199999999999</v>
      </c>
      <c r="J91" s="53"/>
      <c r="K91" s="56">
        <f t="shared" si="65"/>
        <v>100.32199999999999</v>
      </c>
      <c r="L91" s="40"/>
      <c r="M91" s="53">
        <f t="shared" si="66"/>
        <v>1.01</v>
      </c>
      <c r="N91" s="55">
        <f t="shared" si="67"/>
        <v>101.33199999999999</v>
      </c>
      <c r="O91" s="110">
        <f t="shared" si="68"/>
        <v>6.0799199999999995</v>
      </c>
      <c r="P91" s="54">
        <f t="shared" si="69"/>
        <v>107.41191999999999</v>
      </c>
      <c r="Q91" s="98">
        <v>20</v>
      </c>
      <c r="R91" s="53">
        <f t="shared" si="70"/>
        <v>87.411919999999995</v>
      </c>
      <c r="S91" s="56">
        <f t="shared" si="75"/>
        <v>8.7411919999999999</v>
      </c>
      <c r="T91" s="52" t="s">
        <v>365</v>
      </c>
      <c r="U91" s="39"/>
      <c r="V91" s="39" t="s">
        <v>369</v>
      </c>
    </row>
    <row r="92" spans="1:22" s="52" customFormat="1" x14ac:dyDescent="0.4">
      <c r="A92" s="40" t="s">
        <v>128</v>
      </c>
      <c r="B92" s="175">
        <v>85.74</v>
      </c>
      <c r="C92" s="127"/>
      <c r="D92" s="54">
        <f t="shared" si="73"/>
        <v>0.86</v>
      </c>
      <c r="E92" s="54">
        <f t="shared" si="74"/>
        <v>86.6</v>
      </c>
      <c r="F92" s="54">
        <v>10.8</v>
      </c>
      <c r="G92" s="53">
        <f t="shared" si="62"/>
        <v>97.399999999999991</v>
      </c>
      <c r="H92" s="47">
        <f t="shared" si="63"/>
        <v>2.9219999999999997</v>
      </c>
      <c r="I92" s="47">
        <f t="shared" si="64"/>
        <v>100.32199999999999</v>
      </c>
      <c r="J92" s="53"/>
      <c r="K92" s="56">
        <f t="shared" si="65"/>
        <v>100.32199999999999</v>
      </c>
      <c r="L92" s="40"/>
      <c r="M92" s="53">
        <f t="shared" si="66"/>
        <v>1.01</v>
      </c>
      <c r="N92" s="55">
        <f t="shared" si="67"/>
        <v>101.33199999999999</v>
      </c>
      <c r="O92" s="110">
        <f t="shared" si="68"/>
        <v>6.0799199999999995</v>
      </c>
      <c r="P92" s="54">
        <f t="shared" si="69"/>
        <v>107.41191999999999</v>
      </c>
      <c r="Q92" s="98">
        <v>20</v>
      </c>
      <c r="R92" s="53">
        <f t="shared" si="70"/>
        <v>87.411919999999995</v>
      </c>
      <c r="S92" s="56">
        <f t="shared" si="75"/>
        <v>8.7411919999999999</v>
      </c>
      <c r="T92" s="52" t="s">
        <v>365</v>
      </c>
      <c r="U92" s="39"/>
      <c r="V92" s="39" t="s">
        <v>369</v>
      </c>
    </row>
    <row r="93" spans="1:22" s="52" customFormat="1" x14ac:dyDescent="0.4">
      <c r="A93" s="40" t="s">
        <v>131</v>
      </c>
      <c r="B93" s="175">
        <v>85.74</v>
      </c>
      <c r="C93" s="127"/>
      <c r="D93" s="54">
        <f t="shared" si="73"/>
        <v>0.86</v>
      </c>
      <c r="E93" s="54">
        <f t="shared" si="74"/>
        <v>86.6</v>
      </c>
      <c r="F93" s="54">
        <v>10.8</v>
      </c>
      <c r="G93" s="53">
        <f t="shared" si="62"/>
        <v>97.399999999999991</v>
      </c>
      <c r="H93" s="47">
        <f t="shared" si="63"/>
        <v>2.9219999999999997</v>
      </c>
      <c r="I93" s="47">
        <f t="shared" si="64"/>
        <v>100.32199999999999</v>
      </c>
      <c r="J93" s="53"/>
      <c r="K93" s="56">
        <f t="shared" si="65"/>
        <v>100.32199999999999</v>
      </c>
      <c r="L93" s="40"/>
      <c r="M93" s="53">
        <f t="shared" si="66"/>
        <v>1.01</v>
      </c>
      <c r="N93" s="55">
        <f t="shared" si="67"/>
        <v>101.33199999999999</v>
      </c>
      <c r="O93" s="110">
        <f t="shared" si="68"/>
        <v>6.0799199999999995</v>
      </c>
      <c r="P93" s="54">
        <f t="shared" si="69"/>
        <v>107.41191999999999</v>
      </c>
      <c r="Q93" s="98">
        <v>20</v>
      </c>
      <c r="R93" s="53">
        <f t="shared" si="70"/>
        <v>87.411919999999995</v>
      </c>
      <c r="S93" s="56">
        <f t="shared" si="75"/>
        <v>8.7411919999999999</v>
      </c>
      <c r="T93" s="52" t="s">
        <v>365</v>
      </c>
      <c r="U93" s="39"/>
      <c r="V93" s="39" t="s">
        <v>369</v>
      </c>
    </row>
    <row r="94" spans="1:22" s="52" customFormat="1" x14ac:dyDescent="0.4">
      <c r="A94" s="40" t="s">
        <v>129</v>
      </c>
      <c r="B94" s="175">
        <v>85.74</v>
      </c>
      <c r="C94" s="127"/>
      <c r="D94" s="54">
        <f t="shared" si="73"/>
        <v>0.86</v>
      </c>
      <c r="E94" s="54">
        <f t="shared" si="74"/>
        <v>86.6</v>
      </c>
      <c r="F94" s="54">
        <v>10.8</v>
      </c>
      <c r="G94" s="53">
        <f t="shared" si="62"/>
        <v>97.399999999999991</v>
      </c>
      <c r="H94" s="47">
        <f t="shared" si="63"/>
        <v>2.9219999999999997</v>
      </c>
      <c r="I94" s="47">
        <f t="shared" si="64"/>
        <v>100.32199999999999</v>
      </c>
      <c r="J94" s="53"/>
      <c r="K94" s="56">
        <f t="shared" si="65"/>
        <v>100.32199999999999</v>
      </c>
      <c r="L94" s="40"/>
      <c r="M94" s="53">
        <f t="shared" si="66"/>
        <v>1.01</v>
      </c>
      <c r="N94" s="55">
        <f t="shared" si="67"/>
        <v>101.33199999999999</v>
      </c>
      <c r="O94" s="110">
        <f t="shared" si="68"/>
        <v>6.0799199999999995</v>
      </c>
      <c r="P94" s="54">
        <f t="shared" si="69"/>
        <v>107.41191999999999</v>
      </c>
      <c r="Q94" s="98">
        <v>20</v>
      </c>
      <c r="R94" s="53">
        <f t="shared" si="70"/>
        <v>87.411919999999995</v>
      </c>
      <c r="S94" s="56">
        <f t="shared" si="75"/>
        <v>8.7411919999999999</v>
      </c>
      <c r="T94" s="52" t="s">
        <v>365</v>
      </c>
      <c r="U94" s="39"/>
      <c r="V94" s="39" t="s">
        <v>369</v>
      </c>
    </row>
    <row r="95" spans="1:22" s="52" customFormat="1" x14ac:dyDescent="0.4">
      <c r="A95" s="40"/>
      <c r="B95" s="155"/>
      <c r="C95" s="127"/>
      <c r="D95" s="54"/>
      <c r="E95" s="54"/>
      <c r="F95" s="54"/>
      <c r="G95" s="53"/>
      <c r="H95" s="47"/>
      <c r="I95" s="47"/>
      <c r="J95" s="53"/>
      <c r="K95" s="56"/>
      <c r="L95" s="40"/>
      <c r="M95" s="53"/>
      <c r="N95" s="55"/>
      <c r="O95" s="110"/>
      <c r="P95" s="54"/>
      <c r="Q95" s="98"/>
      <c r="R95" s="53"/>
      <c r="S95" s="56"/>
      <c r="U95" s="39"/>
      <c r="V95" s="39"/>
    </row>
    <row r="96" spans="1:22" s="52" customFormat="1" x14ac:dyDescent="0.4">
      <c r="A96" s="40" t="s">
        <v>132</v>
      </c>
      <c r="B96" s="175">
        <v>85.74</v>
      </c>
      <c r="C96" s="127"/>
      <c r="D96" s="54">
        <f t="shared" ref="D96:D107" si="76">ROUNDUP(((B96-C96)*$D$4),2)</f>
        <v>0.86</v>
      </c>
      <c r="E96" s="54">
        <f t="shared" ref="E96:E107" si="77">(B96-C96)+D96</f>
        <v>86.6</v>
      </c>
      <c r="F96" s="54">
        <v>10.8</v>
      </c>
      <c r="G96" s="53">
        <f t="shared" ref="G96:G107" si="78">E96+F96</f>
        <v>97.399999999999991</v>
      </c>
      <c r="H96" s="47">
        <f t="shared" ref="H96" si="79">G96*$H$4</f>
        <v>2.9219999999999997</v>
      </c>
      <c r="I96" s="47">
        <f t="shared" ref="I96" si="80">G96+H96</f>
        <v>100.32199999999999</v>
      </c>
      <c r="J96" s="53"/>
      <c r="K96" s="56">
        <f t="shared" ref="K96" si="81">I96-J96</f>
        <v>100.32199999999999</v>
      </c>
      <c r="L96" s="40"/>
      <c r="M96" s="53">
        <f t="shared" ref="M96" si="82">ROUNDUP(((K96-L96)*$M$4),2)</f>
        <v>1.01</v>
      </c>
      <c r="N96" s="55">
        <f t="shared" ref="N96" si="83">(K96-L96)+M96</f>
        <v>101.33199999999999</v>
      </c>
      <c r="O96" s="110">
        <f t="shared" ref="O96" si="84">(K96-L96+M96)*$O$4</f>
        <v>6.0799199999999995</v>
      </c>
      <c r="P96" s="54">
        <f t="shared" ref="P96" si="85">N96+O96</f>
        <v>107.41191999999999</v>
      </c>
      <c r="Q96" s="98">
        <v>5</v>
      </c>
      <c r="R96" s="53">
        <f t="shared" ref="R96" si="86">P96-Q96</f>
        <v>102.41191999999999</v>
      </c>
      <c r="S96" s="56">
        <f t="shared" ref="S96" si="87">R96/10</f>
        <v>10.241192</v>
      </c>
      <c r="T96" s="52" t="s">
        <v>365</v>
      </c>
      <c r="U96" s="39"/>
      <c r="V96" s="39" t="s">
        <v>369</v>
      </c>
    </row>
    <row r="97" spans="1:22" x14ac:dyDescent="0.4">
      <c r="A97" s="40" t="s">
        <v>302</v>
      </c>
      <c r="B97" s="175">
        <v>85.74</v>
      </c>
      <c r="C97" s="127"/>
      <c r="D97" s="54">
        <f t="shared" si="76"/>
        <v>0.86</v>
      </c>
      <c r="E97" s="54">
        <f t="shared" si="77"/>
        <v>86.6</v>
      </c>
      <c r="F97" s="54">
        <v>10.8</v>
      </c>
      <c r="G97" s="53">
        <f t="shared" si="78"/>
        <v>97.399999999999991</v>
      </c>
      <c r="H97" s="47">
        <f t="shared" si="63"/>
        <v>2.9219999999999997</v>
      </c>
      <c r="I97" s="47">
        <f t="shared" si="64"/>
        <v>100.32199999999999</v>
      </c>
      <c r="J97" s="53"/>
      <c r="K97" s="56">
        <f t="shared" si="65"/>
        <v>100.32199999999999</v>
      </c>
      <c r="L97" s="40"/>
      <c r="M97" s="53">
        <f t="shared" si="66"/>
        <v>1.01</v>
      </c>
      <c r="N97" s="55">
        <f t="shared" si="67"/>
        <v>101.33199999999999</v>
      </c>
      <c r="O97" s="110">
        <f t="shared" si="68"/>
        <v>6.0799199999999995</v>
      </c>
      <c r="P97" s="54">
        <f t="shared" si="69"/>
        <v>107.41191999999999</v>
      </c>
      <c r="Q97" s="98">
        <v>5</v>
      </c>
      <c r="R97" s="53">
        <f t="shared" si="70"/>
        <v>102.41191999999999</v>
      </c>
      <c r="S97" s="56">
        <f t="shared" si="75"/>
        <v>10.241192</v>
      </c>
      <c r="T97" s="52" t="s">
        <v>365</v>
      </c>
      <c r="U97" s="16"/>
      <c r="V97" s="16" t="s">
        <v>369</v>
      </c>
    </row>
    <row r="98" spans="1:22" s="52" customFormat="1" x14ac:dyDescent="0.4">
      <c r="A98" s="40" t="s">
        <v>303</v>
      </c>
      <c r="B98" s="175">
        <v>85.74</v>
      </c>
      <c r="C98" s="127"/>
      <c r="D98" s="54">
        <f t="shared" si="76"/>
        <v>0.86</v>
      </c>
      <c r="E98" s="54">
        <f t="shared" si="77"/>
        <v>86.6</v>
      </c>
      <c r="F98" s="54">
        <v>10.8</v>
      </c>
      <c r="G98" s="53">
        <f t="shared" si="78"/>
        <v>97.399999999999991</v>
      </c>
      <c r="H98" s="47">
        <f t="shared" si="63"/>
        <v>2.9219999999999997</v>
      </c>
      <c r="I98" s="47">
        <f t="shared" si="64"/>
        <v>100.32199999999999</v>
      </c>
      <c r="J98" s="53"/>
      <c r="K98" s="56">
        <f t="shared" si="65"/>
        <v>100.32199999999999</v>
      </c>
      <c r="L98" s="40"/>
      <c r="M98" s="53">
        <f t="shared" si="66"/>
        <v>1.01</v>
      </c>
      <c r="N98" s="55">
        <f t="shared" si="67"/>
        <v>101.33199999999999</v>
      </c>
      <c r="O98" s="110">
        <f t="shared" si="68"/>
        <v>6.0799199999999995</v>
      </c>
      <c r="P98" s="54">
        <f t="shared" si="69"/>
        <v>107.41191999999999</v>
      </c>
      <c r="Q98" s="98">
        <v>5</v>
      </c>
      <c r="R98" s="53">
        <f t="shared" si="70"/>
        <v>102.41191999999999</v>
      </c>
      <c r="S98" s="56">
        <f t="shared" si="75"/>
        <v>10.241192</v>
      </c>
      <c r="T98" s="52" t="s">
        <v>365</v>
      </c>
      <c r="U98" s="39"/>
      <c r="V98" s="39" t="s">
        <v>369</v>
      </c>
    </row>
    <row r="99" spans="1:22" s="52" customFormat="1" x14ac:dyDescent="0.4">
      <c r="A99" s="40" t="s">
        <v>304</v>
      </c>
      <c r="B99" s="175">
        <v>85.74</v>
      </c>
      <c r="C99" s="127"/>
      <c r="D99" s="54">
        <f t="shared" si="76"/>
        <v>0.86</v>
      </c>
      <c r="E99" s="54">
        <f t="shared" si="77"/>
        <v>86.6</v>
      </c>
      <c r="F99" s="54">
        <v>10.8</v>
      </c>
      <c r="G99" s="53">
        <f t="shared" si="78"/>
        <v>97.399999999999991</v>
      </c>
      <c r="H99" s="47">
        <f t="shared" si="63"/>
        <v>2.9219999999999997</v>
      </c>
      <c r="I99" s="47">
        <f t="shared" si="64"/>
        <v>100.32199999999999</v>
      </c>
      <c r="J99" s="53"/>
      <c r="K99" s="56">
        <f t="shared" si="65"/>
        <v>100.32199999999999</v>
      </c>
      <c r="L99" s="40"/>
      <c r="M99" s="53">
        <f t="shared" si="66"/>
        <v>1.01</v>
      </c>
      <c r="N99" s="55">
        <f t="shared" si="67"/>
        <v>101.33199999999999</v>
      </c>
      <c r="O99" s="110">
        <f t="shared" si="68"/>
        <v>6.0799199999999995</v>
      </c>
      <c r="P99" s="54">
        <f t="shared" si="69"/>
        <v>107.41191999999999</v>
      </c>
      <c r="Q99" s="98">
        <v>5</v>
      </c>
      <c r="R99" s="53">
        <f t="shared" si="70"/>
        <v>102.41191999999999</v>
      </c>
      <c r="S99" s="56">
        <f t="shared" si="75"/>
        <v>10.241192</v>
      </c>
      <c r="T99" s="52" t="s">
        <v>365</v>
      </c>
      <c r="U99" s="39"/>
      <c r="V99" s="39" t="s">
        <v>369</v>
      </c>
    </row>
    <row r="100" spans="1:22" s="52" customFormat="1" x14ac:dyDescent="0.4">
      <c r="A100" s="40" t="s">
        <v>305</v>
      </c>
      <c r="B100" s="175">
        <v>85.74</v>
      </c>
      <c r="C100" s="127"/>
      <c r="D100" s="54">
        <f t="shared" si="76"/>
        <v>0.86</v>
      </c>
      <c r="E100" s="54">
        <f t="shared" si="77"/>
        <v>86.6</v>
      </c>
      <c r="F100" s="54">
        <v>10.8</v>
      </c>
      <c r="G100" s="53">
        <f t="shared" si="78"/>
        <v>97.399999999999991</v>
      </c>
      <c r="H100" s="47">
        <f t="shared" si="63"/>
        <v>2.9219999999999997</v>
      </c>
      <c r="I100" s="47">
        <f t="shared" si="64"/>
        <v>100.32199999999999</v>
      </c>
      <c r="J100" s="53"/>
      <c r="K100" s="56">
        <f t="shared" si="65"/>
        <v>100.32199999999999</v>
      </c>
      <c r="L100" s="40"/>
      <c r="M100" s="53">
        <f t="shared" si="66"/>
        <v>1.01</v>
      </c>
      <c r="N100" s="55">
        <f t="shared" si="67"/>
        <v>101.33199999999999</v>
      </c>
      <c r="O100" s="110">
        <f t="shared" si="68"/>
        <v>6.0799199999999995</v>
      </c>
      <c r="P100" s="54">
        <f t="shared" si="69"/>
        <v>107.41191999999999</v>
      </c>
      <c r="Q100" s="98">
        <v>5</v>
      </c>
      <c r="R100" s="53">
        <f t="shared" si="70"/>
        <v>102.41191999999999</v>
      </c>
      <c r="S100" s="56">
        <f t="shared" si="75"/>
        <v>10.241192</v>
      </c>
      <c r="T100" s="52" t="s">
        <v>365</v>
      </c>
      <c r="U100" s="39"/>
      <c r="V100" s="39" t="s">
        <v>369</v>
      </c>
    </row>
    <row r="101" spans="1:22" s="52" customFormat="1" x14ac:dyDescent="0.4">
      <c r="A101" s="40" t="s">
        <v>133</v>
      </c>
      <c r="B101" s="175">
        <v>85.74</v>
      </c>
      <c r="C101" s="127"/>
      <c r="D101" s="54">
        <f t="shared" si="76"/>
        <v>0.86</v>
      </c>
      <c r="E101" s="54">
        <f t="shared" si="77"/>
        <v>86.6</v>
      </c>
      <c r="F101" s="54">
        <v>10.8</v>
      </c>
      <c r="G101" s="53">
        <f t="shared" si="78"/>
        <v>97.399999999999991</v>
      </c>
      <c r="H101" s="47">
        <f t="shared" si="63"/>
        <v>2.9219999999999997</v>
      </c>
      <c r="I101" s="47">
        <f t="shared" si="64"/>
        <v>100.32199999999999</v>
      </c>
      <c r="J101" s="53"/>
      <c r="K101" s="56">
        <f t="shared" si="65"/>
        <v>100.32199999999999</v>
      </c>
      <c r="L101" s="40"/>
      <c r="M101" s="53">
        <f t="shared" si="66"/>
        <v>1.01</v>
      </c>
      <c r="N101" s="55">
        <f t="shared" si="67"/>
        <v>101.33199999999999</v>
      </c>
      <c r="O101" s="110">
        <f t="shared" si="68"/>
        <v>6.0799199999999995</v>
      </c>
      <c r="P101" s="54">
        <f t="shared" si="69"/>
        <v>107.41191999999999</v>
      </c>
      <c r="Q101" s="98">
        <v>5</v>
      </c>
      <c r="R101" s="53">
        <f t="shared" si="70"/>
        <v>102.41191999999999</v>
      </c>
      <c r="S101" s="56">
        <f t="shared" si="75"/>
        <v>10.241192</v>
      </c>
      <c r="T101" s="52" t="s">
        <v>365</v>
      </c>
      <c r="U101" s="39"/>
      <c r="V101" s="39" t="s">
        <v>369</v>
      </c>
    </row>
    <row r="102" spans="1:22" s="52" customFormat="1" x14ac:dyDescent="0.4">
      <c r="A102" s="40" t="s">
        <v>306</v>
      </c>
      <c r="B102" s="175">
        <v>85.74</v>
      </c>
      <c r="C102" s="127"/>
      <c r="D102" s="54">
        <f t="shared" si="76"/>
        <v>0.86</v>
      </c>
      <c r="E102" s="54">
        <f t="shared" si="77"/>
        <v>86.6</v>
      </c>
      <c r="F102" s="54">
        <v>10.8</v>
      </c>
      <c r="G102" s="53">
        <f t="shared" si="78"/>
        <v>97.399999999999991</v>
      </c>
      <c r="H102" s="47">
        <f t="shared" si="63"/>
        <v>2.9219999999999997</v>
      </c>
      <c r="I102" s="47">
        <f t="shared" si="64"/>
        <v>100.32199999999999</v>
      </c>
      <c r="J102" s="53"/>
      <c r="K102" s="56">
        <f t="shared" si="65"/>
        <v>100.32199999999999</v>
      </c>
      <c r="L102" s="40"/>
      <c r="M102" s="53">
        <f t="shared" si="66"/>
        <v>1.01</v>
      </c>
      <c r="N102" s="55">
        <f t="shared" si="67"/>
        <v>101.33199999999999</v>
      </c>
      <c r="O102" s="110">
        <f t="shared" si="68"/>
        <v>6.0799199999999995</v>
      </c>
      <c r="P102" s="54">
        <f t="shared" si="69"/>
        <v>107.41191999999999</v>
      </c>
      <c r="Q102" s="98">
        <v>5</v>
      </c>
      <c r="R102" s="53">
        <f t="shared" si="70"/>
        <v>102.41191999999999</v>
      </c>
      <c r="S102" s="56">
        <f t="shared" si="75"/>
        <v>10.241192</v>
      </c>
      <c r="T102" s="52" t="s">
        <v>365</v>
      </c>
      <c r="U102" s="39"/>
      <c r="V102" s="39" t="s">
        <v>369</v>
      </c>
    </row>
    <row r="103" spans="1:22" x14ac:dyDescent="0.4">
      <c r="A103" s="40" t="s">
        <v>307</v>
      </c>
      <c r="B103" s="175">
        <v>85.74</v>
      </c>
      <c r="C103" s="127"/>
      <c r="D103" s="54">
        <f t="shared" si="76"/>
        <v>0.86</v>
      </c>
      <c r="E103" s="54">
        <f t="shared" si="77"/>
        <v>86.6</v>
      </c>
      <c r="F103" s="54">
        <v>10.8</v>
      </c>
      <c r="G103" s="53">
        <f t="shared" si="78"/>
        <v>97.399999999999991</v>
      </c>
      <c r="H103" s="47">
        <f t="shared" si="63"/>
        <v>2.9219999999999997</v>
      </c>
      <c r="I103" s="47">
        <f t="shared" si="64"/>
        <v>100.32199999999999</v>
      </c>
      <c r="J103" s="53"/>
      <c r="K103" s="56">
        <f t="shared" si="65"/>
        <v>100.32199999999999</v>
      </c>
      <c r="L103" s="40"/>
      <c r="M103" s="53">
        <f t="shared" si="66"/>
        <v>1.01</v>
      </c>
      <c r="N103" s="55">
        <f t="shared" si="67"/>
        <v>101.33199999999999</v>
      </c>
      <c r="O103" s="110">
        <f t="shared" si="68"/>
        <v>6.0799199999999995</v>
      </c>
      <c r="P103" s="54">
        <f t="shared" si="69"/>
        <v>107.41191999999999</v>
      </c>
      <c r="Q103" s="98">
        <v>5</v>
      </c>
      <c r="R103" s="53">
        <f t="shared" si="70"/>
        <v>102.41191999999999</v>
      </c>
      <c r="S103" s="56">
        <f t="shared" si="75"/>
        <v>10.241192</v>
      </c>
      <c r="T103" s="52" t="s">
        <v>365</v>
      </c>
      <c r="U103" s="16"/>
      <c r="V103" s="16" t="s">
        <v>369</v>
      </c>
    </row>
    <row r="104" spans="1:22" s="38" customFormat="1" x14ac:dyDescent="0.4">
      <c r="A104" s="40" t="s">
        <v>308</v>
      </c>
      <c r="B104" s="175">
        <v>85.74</v>
      </c>
      <c r="C104" s="127"/>
      <c r="D104" s="54">
        <f t="shared" si="76"/>
        <v>0.86</v>
      </c>
      <c r="E104" s="54">
        <f t="shared" si="77"/>
        <v>86.6</v>
      </c>
      <c r="F104" s="54">
        <v>10.8</v>
      </c>
      <c r="G104" s="53">
        <f t="shared" si="78"/>
        <v>97.399999999999991</v>
      </c>
      <c r="H104" s="47">
        <f t="shared" si="63"/>
        <v>2.9219999999999997</v>
      </c>
      <c r="I104" s="47">
        <f t="shared" si="64"/>
        <v>100.32199999999999</v>
      </c>
      <c r="J104" s="53"/>
      <c r="K104" s="56">
        <f t="shared" si="65"/>
        <v>100.32199999999999</v>
      </c>
      <c r="L104" s="40"/>
      <c r="M104" s="53">
        <f t="shared" si="66"/>
        <v>1.01</v>
      </c>
      <c r="N104" s="55">
        <f t="shared" si="67"/>
        <v>101.33199999999999</v>
      </c>
      <c r="O104" s="110">
        <f t="shared" si="68"/>
        <v>6.0799199999999995</v>
      </c>
      <c r="P104" s="54">
        <f t="shared" si="69"/>
        <v>107.41191999999999</v>
      </c>
      <c r="Q104" s="98">
        <v>5</v>
      </c>
      <c r="R104" s="53">
        <f t="shared" si="70"/>
        <v>102.41191999999999</v>
      </c>
      <c r="S104" s="56">
        <f t="shared" si="75"/>
        <v>10.241192</v>
      </c>
      <c r="T104" s="52" t="s">
        <v>365</v>
      </c>
      <c r="U104" s="39"/>
      <c r="V104" s="39" t="s">
        <v>369</v>
      </c>
    </row>
    <row r="105" spans="1:22" s="52" customFormat="1" x14ac:dyDescent="0.4">
      <c r="A105" s="40" t="s">
        <v>309</v>
      </c>
      <c r="B105" s="175">
        <v>85.74</v>
      </c>
      <c r="C105" s="127"/>
      <c r="D105" s="54">
        <f t="shared" si="76"/>
        <v>0.86</v>
      </c>
      <c r="E105" s="54">
        <f t="shared" si="77"/>
        <v>86.6</v>
      </c>
      <c r="F105" s="54">
        <v>10.8</v>
      </c>
      <c r="G105" s="53">
        <f t="shared" si="78"/>
        <v>97.399999999999991</v>
      </c>
      <c r="H105" s="47">
        <f t="shared" si="63"/>
        <v>2.9219999999999997</v>
      </c>
      <c r="I105" s="47">
        <f t="shared" si="64"/>
        <v>100.32199999999999</v>
      </c>
      <c r="J105" s="53"/>
      <c r="K105" s="56">
        <f t="shared" si="65"/>
        <v>100.32199999999999</v>
      </c>
      <c r="L105" s="40"/>
      <c r="M105" s="53">
        <f t="shared" si="66"/>
        <v>1.01</v>
      </c>
      <c r="N105" s="55">
        <f t="shared" si="67"/>
        <v>101.33199999999999</v>
      </c>
      <c r="O105" s="110">
        <f t="shared" si="68"/>
        <v>6.0799199999999995</v>
      </c>
      <c r="P105" s="54">
        <f t="shared" si="69"/>
        <v>107.41191999999999</v>
      </c>
      <c r="Q105" s="98">
        <v>5</v>
      </c>
      <c r="R105" s="53">
        <f t="shared" si="70"/>
        <v>102.41191999999999</v>
      </c>
      <c r="S105" s="56">
        <f t="shared" si="75"/>
        <v>10.241192</v>
      </c>
      <c r="T105" s="52" t="s">
        <v>365</v>
      </c>
      <c r="U105" s="39"/>
      <c r="V105" s="39" t="s">
        <v>369</v>
      </c>
    </row>
    <row r="106" spans="1:22" x14ac:dyDescent="0.4">
      <c r="A106" s="40" t="s">
        <v>310</v>
      </c>
      <c r="B106" s="175">
        <v>85.74</v>
      </c>
      <c r="C106" s="127"/>
      <c r="D106" s="54">
        <f t="shared" si="76"/>
        <v>0.86</v>
      </c>
      <c r="E106" s="54">
        <f t="shared" si="77"/>
        <v>86.6</v>
      </c>
      <c r="F106" s="54">
        <v>10.8</v>
      </c>
      <c r="G106" s="53">
        <f t="shared" si="78"/>
        <v>97.399999999999991</v>
      </c>
      <c r="H106" s="47">
        <f t="shared" si="63"/>
        <v>2.9219999999999997</v>
      </c>
      <c r="I106" s="47">
        <f t="shared" si="64"/>
        <v>100.32199999999999</v>
      </c>
      <c r="J106" s="53"/>
      <c r="K106" s="56">
        <f t="shared" si="65"/>
        <v>100.32199999999999</v>
      </c>
      <c r="L106" s="40"/>
      <c r="M106" s="53">
        <f t="shared" si="66"/>
        <v>1.01</v>
      </c>
      <c r="N106" s="55">
        <f t="shared" si="67"/>
        <v>101.33199999999999</v>
      </c>
      <c r="O106" s="110">
        <f t="shared" si="68"/>
        <v>6.0799199999999995</v>
      </c>
      <c r="P106" s="54">
        <f t="shared" si="69"/>
        <v>107.41191999999999</v>
      </c>
      <c r="Q106" s="98">
        <v>5</v>
      </c>
      <c r="R106" s="53">
        <f t="shared" si="70"/>
        <v>102.41191999999999</v>
      </c>
      <c r="S106" s="56">
        <f t="shared" si="75"/>
        <v>10.241192</v>
      </c>
      <c r="T106" s="52" t="s">
        <v>365</v>
      </c>
      <c r="U106" s="16"/>
      <c r="V106" s="16" t="s">
        <v>369</v>
      </c>
    </row>
    <row r="107" spans="1:22" s="52" customFormat="1" x14ac:dyDescent="0.4">
      <c r="A107" s="40" t="s">
        <v>134</v>
      </c>
      <c r="B107" s="175">
        <v>85.74</v>
      </c>
      <c r="C107" s="127"/>
      <c r="D107" s="54">
        <f t="shared" si="76"/>
        <v>0.86</v>
      </c>
      <c r="E107" s="54">
        <f t="shared" si="77"/>
        <v>86.6</v>
      </c>
      <c r="F107" s="54">
        <v>10.8</v>
      </c>
      <c r="G107" s="53">
        <f t="shared" si="78"/>
        <v>97.399999999999991</v>
      </c>
      <c r="H107" s="47">
        <f t="shared" si="63"/>
        <v>2.9219999999999997</v>
      </c>
      <c r="I107" s="47">
        <f t="shared" si="64"/>
        <v>100.32199999999999</v>
      </c>
      <c r="J107" s="53"/>
      <c r="K107" s="56">
        <f t="shared" si="65"/>
        <v>100.32199999999999</v>
      </c>
      <c r="L107" s="40"/>
      <c r="M107" s="53">
        <f t="shared" si="66"/>
        <v>1.01</v>
      </c>
      <c r="N107" s="55">
        <f t="shared" si="67"/>
        <v>101.33199999999999</v>
      </c>
      <c r="O107" s="110">
        <f t="shared" si="68"/>
        <v>6.0799199999999995</v>
      </c>
      <c r="P107" s="54">
        <f t="shared" si="69"/>
        <v>107.41191999999999</v>
      </c>
      <c r="Q107" s="98">
        <v>5</v>
      </c>
      <c r="R107" s="53">
        <f t="shared" si="70"/>
        <v>102.41191999999999</v>
      </c>
      <c r="S107" s="56">
        <f t="shared" si="75"/>
        <v>10.241192</v>
      </c>
      <c r="T107" s="52" t="s">
        <v>365</v>
      </c>
      <c r="U107" s="39"/>
      <c r="V107" s="39" t="s">
        <v>369</v>
      </c>
    </row>
    <row r="108" spans="1:22" x14ac:dyDescent="0.4">
      <c r="A108" s="40"/>
      <c r="B108" s="155"/>
      <c r="C108" s="127"/>
      <c r="D108" s="54"/>
      <c r="E108" s="54"/>
      <c r="F108" s="54"/>
      <c r="G108" s="53"/>
      <c r="H108" s="47"/>
      <c r="I108" s="47"/>
      <c r="J108" s="53"/>
      <c r="K108" s="56"/>
      <c r="L108" s="40"/>
      <c r="M108" s="53"/>
      <c r="N108" s="55"/>
      <c r="O108" s="110"/>
      <c r="P108" s="54"/>
      <c r="Q108" s="98"/>
      <c r="R108" s="53"/>
      <c r="S108" s="56"/>
      <c r="T108" s="52"/>
      <c r="U108" s="16"/>
      <c r="V108" s="16"/>
    </row>
    <row r="109" spans="1:22" s="52" customFormat="1" x14ac:dyDescent="0.4">
      <c r="A109" s="40" t="s">
        <v>311</v>
      </c>
      <c r="B109" s="175">
        <v>79.739999999999995</v>
      </c>
      <c r="C109" s="127"/>
      <c r="D109" s="54">
        <f t="shared" si="73"/>
        <v>0.8</v>
      </c>
      <c r="E109" s="54">
        <f t="shared" si="74"/>
        <v>80.539999999999992</v>
      </c>
      <c r="F109" s="54">
        <v>10.8</v>
      </c>
      <c r="G109" s="53">
        <f t="shared" si="62"/>
        <v>91.339999999999989</v>
      </c>
      <c r="H109" s="47">
        <f t="shared" si="63"/>
        <v>2.7401999999999997</v>
      </c>
      <c r="I109" s="47">
        <f t="shared" si="64"/>
        <v>94.080199999999991</v>
      </c>
      <c r="J109" s="53"/>
      <c r="K109" s="56">
        <f t="shared" si="65"/>
        <v>94.080199999999991</v>
      </c>
      <c r="L109" s="40"/>
      <c r="M109" s="53">
        <f t="shared" si="66"/>
        <v>0.95</v>
      </c>
      <c r="N109" s="55">
        <f t="shared" si="67"/>
        <v>95.030199999999994</v>
      </c>
      <c r="O109" s="110">
        <f t="shared" si="68"/>
        <v>5.7018119999999994</v>
      </c>
      <c r="P109" s="54">
        <f t="shared" si="69"/>
        <v>100.732012</v>
      </c>
      <c r="Q109" s="98">
        <v>0</v>
      </c>
      <c r="R109" s="53">
        <f t="shared" si="70"/>
        <v>100.732012</v>
      </c>
      <c r="S109" s="56">
        <f t="shared" si="75"/>
        <v>10.0732012</v>
      </c>
      <c r="T109" s="52" t="s">
        <v>365</v>
      </c>
      <c r="U109" s="39"/>
      <c r="V109" s="39" t="s">
        <v>369</v>
      </c>
    </row>
    <row r="110" spans="1:22" s="52" customFormat="1" x14ac:dyDescent="0.4">
      <c r="A110" s="40" t="s">
        <v>312</v>
      </c>
      <c r="B110" s="175">
        <v>79.739999999999995</v>
      </c>
      <c r="C110" s="127"/>
      <c r="D110" s="54">
        <f t="shared" si="73"/>
        <v>0.8</v>
      </c>
      <c r="E110" s="54">
        <f t="shared" si="74"/>
        <v>80.539999999999992</v>
      </c>
      <c r="F110" s="54">
        <v>10.8</v>
      </c>
      <c r="G110" s="53">
        <f t="shared" si="62"/>
        <v>91.339999999999989</v>
      </c>
      <c r="H110" s="47">
        <f t="shared" si="63"/>
        <v>2.7401999999999997</v>
      </c>
      <c r="I110" s="47">
        <f t="shared" si="64"/>
        <v>94.080199999999991</v>
      </c>
      <c r="J110" s="53"/>
      <c r="K110" s="56">
        <f t="shared" si="65"/>
        <v>94.080199999999991</v>
      </c>
      <c r="L110" s="40"/>
      <c r="M110" s="53">
        <f t="shared" si="66"/>
        <v>0.95</v>
      </c>
      <c r="N110" s="55">
        <f t="shared" si="67"/>
        <v>95.030199999999994</v>
      </c>
      <c r="O110" s="110">
        <f t="shared" si="68"/>
        <v>5.7018119999999994</v>
      </c>
      <c r="P110" s="54">
        <f t="shared" si="69"/>
        <v>100.732012</v>
      </c>
      <c r="Q110" s="98">
        <v>0</v>
      </c>
      <c r="R110" s="53">
        <f t="shared" si="70"/>
        <v>100.732012</v>
      </c>
      <c r="S110" s="56">
        <f t="shared" si="75"/>
        <v>10.0732012</v>
      </c>
      <c r="T110" s="52" t="s">
        <v>365</v>
      </c>
      <c r="U110" s="39"/>
      <c r="V110" s="39" t="s">
        <v>369</v>
      </c>
    </row>
    <row r="111" spans="1:22" s="52" customFormat="1" x14ac:dyDescent="0.4">
      <c r="A111" s="40" t="s">
        <v>313</v>
      </c>
      <c r="B111" s="175">
        <v>79.739999999999995</v>
      </c>
      <c r="C111" s="127"/>
      <c r="D111" s="54">
        <f t="shared" si="73"/>
        <v>0.8</v>
      </c>
      <c r="E111" s="54">
        <f t="shared" si="74"/>
        <v>80.539999999999992</v>
      </c>
      <c r="F111" s="54">
        <v>10.8</v>
      </c>
      <c r="G111" s="53">
        <f t="shared" si="62"/>
        <v>91.339999999999989</v>
      </c>
      <c r="H111" s="47">
        <f t="shared" si="63"/>
        <v>2.7401999999999997</v>
      </c>
      <c r="I111" s="47">
        <f t="shared" si="64"/>
        <v>94.080199999999991</v>
      </c>
      <c r="J111" s="53"/>
      <c r="K111" s="56">
        <f t="shared" si="65"/>
        <v>94.080199999999991</v>
      </c>
      <c r="L111" s="40"/>
      <c r="M111" s="53">
        <f t="shared" si="66"/>
        <v>0.95</v>
      </c>
      <c r="N111" s="55">
        <f t="shared" si="67"/>
        <v>95.030199999999994</v>
      </c>
      <c r="O111" s="110">
        <f t="shared" si="68"/>
        <v>5.7018119999999994</v>
      </c>
      <c r="P111" s="54">
        <f t="shared" si="69"/>
        <v>100.732012</v>
      </c>
      <c r="Q111" s="98">
        <v>0</v>
      </c>
      <c r="R111" s="53">
        <f t="shared" si="70"/>
        <v>100.732012</v>
      </c>
      <c r="S111" s="56">
        <f t="shared" si="75"/>
        <v>10.0732012</v>
      </c>
      <c r="T111" s="52" t="s">
        <v>365</v>
      </c>
      <c r="U111" s="39"/>
      <c r="V111" s="39" t="s">
        <v>369</v>
      </c>
    </row>
    <row r="112" spans="1:22" s="52" customFormat="1" x14ac:dyDescent="0.4">
      <c r="A112" s="40" t="s">
        <v>314</v>
      </c>
      <c r="B112" s="175">
        <v>79.739999999999995</v>
      </c>
      <c r="C112" s="127"/>
      <c r="D112" s="54">
        <f t="shared" si="73"/>
        <v>0.8</v>
      </c>
      <c r="E112" s="54">
        <f t="shared" si="74"/>
        <v>80.539999999999992</v>
      </c>
      <c r="F112" s="54">
        <v>10.8</v>
      </c>
      <c r="G112" s="53">
        <f t="shared" si="62"/>
        <v>91.339999999999989</v>
      </c>
      <c r="H112" s="47">
        <f t="shared" si="63"/>
        <v>2.7401999999999997</v>
      </c>
      <c r="I112" s="47">
        <f t="shared" si="64"/>
        <v>94.080199999999991</v>
      </c>
      <c r="J112" s="53"/>
      <c r="K112" s="56">
        <f t="shared" si="65"/>
        <v>94.080199999999991</v>
      </c>
      <c r="L112" s="40"/>
      <c r="M112" s="53">
        <f t="shared" si="66"/>
        <v>0.95</v>
      </c>
      <c r="N112" s="55">
        <f t="shared" si="67"/>
        <v>95.030199999999994</v>
      </c>
      <c r="O112" s="110">
        <f t="shared" si="68"/>
        <v>5.7018119999999994</v>
      </c>
      <c r="P112" s="54">
        <f t="shared" si="69"/>
        <v>100.732012</v>
      </c>
      <c r="Q112" s="98">
        <v>0</v>
      </c>
      <c r="R112" s="53">
        <f t="shared" si="70"/>
        <v>100.732012</v>
      </c>
      <c r="S112" s="56">
        <f t="shared" si="75"/>
        <v>10.0732012</v>
      </c>
      <c r="T112" s="52" t="s">
        <v>365</v>
      </c>
      <c r="U112" s="39"/>
      <c r="V112" s="39" t="s">
        <v>369</v>
      </c>
    </row>
    <row r="113" spans="1:22" s="52" customFormat="1" x14ac:dyDescent="0.4">
      <c r="A113" s="40" t="s">
        <v>105</v>
      </c>
      <c r="B113" s="175">
        <v>79.739999999999995</v>
      </c>
      <c r="C113" s="127"/>
      <c r="D113" s="54">
        <f t="shared" si="73"/>
        <v>0.8</v>
      </c>
      <c r="E113" s="54">
        <f t="shared" si="74"/>
        <v>80.539999999999992</v>
      </c>
      <c r="F113" s="54">
        <v>10.8</v>
      </c>
      <c r="G113" s="53">
        <f t="shared" si="62"/>
        <v>91.339999999999989</v>
      </c>
      <c r="H113" s="47">
        <f t="shared" si="63"/>
        <v>2.7401999999999997</v>
      </c>
      <c r="I113" s="47">
        <f t="shared" si="64"/>
        <v>94.080199999999991</v>
      </c>
      <c r="J113" s="53"/>
      <c r="K113" s="56">
        <f t="shared" si="65"/>
        <v>94.080199999999991</v>
      </c>
      <c r="L113" s="40"/>
      <c r="M113" s="53">
        <f t="shared" si="66"/>
        <v>0.95</v>
      </c>
      <c r="N113" s="55">
        <f t="shared" si="67"/>
        <v>95.030199999999994</v>
      </c>
      <c r="O113" s="110">
        <f t="shared" si="68"/>
        <v>5.7018119999999994</v>
      </c>
      <c r="P113" s="54">
        <f t="shared" si="69"/>
        <v>100.732012</v>
      </c>
      <c r="Q113" s="98">
        <v>0</v>
      </c>
      <c r="R113" s="53">
        <f t="shared" si="70"/>
        <v>100.732012</v>
      </c>
      <c r="S113" s="56">
        <f t="shared" si="75"/>
        <v>10.0732012</v>
      </c>
      <c r="T113" s="52" t="s">
        <v>365</v>
      </c>
      <c r="U113" s="39"/>
      <c r="V113" s="39" t="s">
        <v>369</v>
      </c>
    </row>
    <row r="114" spans="1:22" s="52" customFormat="1" x14ac:dyDescent="0.4">
      <c r="A114" s="40" t="s">
        <v>315</v>
      </c>
      <c r="B114" s="175">
        <v>79.739999999999995</v>
      </c>
      <c r="C114" s="127"/>
      <c r="D114" s="54">
        <f t="shared" si="73"/>
        <v>0.8</v>
      </c>
      <c r="E114" s="54">
        <f t="shared" si="74"/>
        <v>80.539999999999992</v>
      </c>
      <c r="F114" s="54">
        <v>10.8</v>
      </c>
      <c r="G114" s="53">
        <f t="shared" si="62"/>
        <v>91.339999999999989</v>
      </c>
      <c r="H114" s="47">
        <f t="shared" si="63"/>
        <v>2.7401999999999997</v>
      </c>
      <c r="I114" s="47">
        <f t="shared" si="64"/>
        <v>94.080199999999991</v>
      </c>
      <c r="J114" s="53"/>
      <c r="K114" s="56">
        <f t="shared" si="65"/>
        <v>94.080199999999991</v>
      </c>
      <c r="L114" s="40"/>
      <c r="M114" s="53">
        <f t="shared" si="66"/>
        <v>0.95</v>
      </c>
      <c r="N114" s="55">
        <f t="shared" si="67"/>
        <v>95.030199999999994</v>
      </c>
      <c r="O114" s="110">
        <f t="shared" si="68"/>
        <v>5.7018119999999994</v>
      </c>
      <c r="P114" s="54">
        <f t="shared" si="69"/>
        <v>100.732012</v>
      </c>
      <c r="Q114" s="98">
        <v>0</v>
      </c>
      <c r="R114" s="53">
        <f t="shared" si="70"/>
        <v>100.732012</v>
      </c>
      <c r="S114" s="56">
        <f t="shared" si="75"/>
        <v>10.0732012</v>
      </c>
      <c r="T114" s="52" t="s">
        <v>365</v>
      </c>
      <c r="U114" s="39"/>
      <c r="V114" s="39" t="s">
        <v>369</v>
      </c>
    </row>
    <row r="115" spans="1:22" x14ac:dyDescent="0.4">
      <c r="A115" s="40" t="s">
        <v>106</v>
      </c>
      <c r="B115" s="175">
        <v>79.739999999999995</v>
      </c>
      <c r="C115" s="127"/>
      <c r="D115" s="54">
        <f t="shared" si="73"/>
        <v>0.8</v>
      </c>
      <c r="E115" s="54">
        <f t="shared" si="74"/>
        <v>80.539999999999992</v>
      </c>
      <c r="F115" s="54">
        <v>10.8</v>
      </c>
      <c r="G115" s="53">
        <f t="shared" si="62"/>
        <v>91.339999999999989</v>
      </c>
      <c r="H115" s="47">
        <f t="shared" si="63"/>
        <v>2.7401999999999997</v>
      </c>
      <c r="I115" s="47">
        <f t="shared" si="64"/>
        <v>94.080199999999991</v>
      </c>
      <c r="J115" s="53"/>
      <c r="K115" s="56">
        <f t="shared" si="65"/>
        <v>94.080199999999991</v>
      </c>
      <c r="L115" s="40"/>
      <c r="M115" s="53">
        <f t="shared" si="66"/>
        <v>0.95</v>
      </c>
      <c r="N115" s="55">
        <f t="shared" si="67"/>
        <v>95.030199999999994</v>
      </c>
      <c r="O115" s="110">
        <f t="shared" si="68"/>
        <v>5.7018119999999994</v>
      </c>
      <c r="P115" s="54">
        <f t="shared" si="69"/>
        <v>100.732012</v>
      </c>
      <c r="Q115" s="98">
        <v>0</v>
      </c>
      <c r="R115" s="53">
        <f t="shared" si="70"/>
        <v>100.732012</v>
      </c>
      <c r="S115" s="56">
        <f t="shared" si="75"/>
        <v>10.0732012</v>
      </c>
      <c r="T115" s="52" t="s">
        <v>365</v>
      </c>
      <c r="U115" s="16"/>
      <c r="V115" s="16" t="s">
        <v>369</v>
      </c>
    </row>
    <row r="116" spans="1:22" x14ac:dyDescent="0.4">
      <c r="A116" s="40" t="s">
        <v>107</v>
      </c>
      <c r="B116" s="175">
        <v>79.739999999999995</v>
      </c>
      <c r="C116" s="127"/>
      <c r="D116" s="54">
        <f t="shared" si="73"/>
        <v>0.8</v>
      </c>
      <c r="E116" s="54">
        <f t="shared" si="74"/>
        <v>80.539999999999992</v>
      </c>
      <c r="F116" s="54">
        <v>10.8</v>
      </c>
      <c r="G116" s="53">
        <f t="shared" si="62"/>
        <v>91.339999999999989</v>
      </c>
      <c r="H116" s="47">
        <f t="shared" si="63"/>
        <v>2.7401999999999997</v>
      </c>
      <c r="I116" s="47">
        <f t="shared" si="64"/>
        <v>94.080199999999991</v>
      </c>
      <c r="J116" s="53"/>
      <c r="K116" s="56">
        <f t="shared" si="65"/>
        <v>94.080199999999991</v>
      </c>
      <c r="L116" s="40"/>
      <c r="M116" s="53">
        <f t="shared" si="66"/>
        <v>0.95</v>
      </c>
      <c r="N116" s="55">
        <f t="shared" si="67"/>
        <v>95.030199999999994</v>
      </c>
      <c r="O116" s="110">
        <f t="shared" si="68"/>
        <v>5.7018119999999994</v>
      </c>
      <c r="P116" s="54">
        <f t="shared" si="69"/>
        <v>100.732012</v>
      </c>
      <c r="Q116" s="98">
        <v>0</v>
      </c>
      <c r="R116" s="53">
        <f t="shared" si="70"/>
        <v>100.732012</v>
      </c>
      <c r="S116" s="56">
        <f t="shared" si="75"/>
        <v>10.0732012</v>
      </c>
      <c r="T116" s="52" t="s">
        <v>365</v>
      </c>
      <c r="U116" s="16"/>
      <c r="V116" s="16" t="s">
        <v>369</v>
      </c>
    </row>
    <row r="117" spans="1:22" x14ac:dyDescent="0.4">
      <c r="A117" s="40" t="s">
        <v>108</v>
      </c>
      <c r="B117" s="175">
        <v>79.739999999999995</v>
      </c>
      <c r="C117" s="127"/>
      <c r="D117" s="54">
        <f t="shared" si="73"/>
        <v>0.8</v>
      </c>
      <c r="E117" s="54">
        <f t="shared" si="74"/>
        <v>80.539999999999992</v>
      </c>
      <c r="F117" s="54">
        <v>10.8</v>
      </c>
      <c r="G117" s="53">
        <f t="shared" si="62"/>
        <v>91.339999999999989</v>
      </c>
      <c r="H117" s="47">
        <f t="shared" si="63"/>
        <v>2.7401999999999997</v>
      </c>
      <c r="I117" s="47">
        <f t="shared" si="64"/>
        <v>94.080199999999991</v>
      </c>
      <c r="J117" s="53"/>
      <c r="K117" s="56">
        <f t="shared" si="65"/>
        <v>94.080199999999991</v>
      </c>
      <c r="L117" s="40"/>
      <c r="M117" s="53">
        <f t="shared" si="66"/>
        <v>0.95</v>
      </c>
      <c r="N117" s="55">
        <f t="shared" si="67"/>
        <v>95.030199999999994</v>
      </c>
      <c r="O117" s="110">
        <f t="shared" si="68"/>
        <v>5.7018119999999994</v>
      </c>
      <c r="P117" s="54">
        <f t="shared" si="69"/>
        <v>100.732012</v>
      </c>
      <c r="Q117" s="98">
        <v>0</v>
      </c>
      <c r="R117" s="53">
        <f t="shared" si="70"/>
        <v>100.732012</v>
      </c>
      <c r="S117" s="56">
        <f t="shared" si="75"/>
        <v>10.0732012</v>
      </c>
      <c r="T117" s="52" t="s">
        <v>365</v>
      </c>
      <c r="U117" s="16"/>
      <c r="V117" s="16" t="s">
        <v>369</v>
      </c>
    </row>
    <row r="118" spans="1:22" s="52" customFormat="1" x14ac:dyDescent="0.4">
      <c r="A118" s="40" t="s">
        <v>109</v>
      </c>
      <c r="B118" s="175">
        <v>79.739999999999995</v>
      </c>
      <c r="C118" s="127"/>
      <c r="D118" s="54">
        <f t="shared" si="73"/>
        <v>0.8</v>
      </c>
      <c r="E118" s="54">
        <f t="shared" si="74"/>
        <v>80.539999999999992</v>
      </c>
      <c r="F118" s="54">
        <v>10.8</v>
      </c>
      <c r="G118" s="53">
        <f t="shared" si="62"/>
        <v>91.339999999999989</v>
      </c>
      <c r="H118" s="47">
        <f t="shared" si="63"/>
        <v>2.7401999999999997</v>
      </c>
      <c r="I118" s="47">
        <f t="shared" si="64"/>
        <v>94.080199999999991</v>
      </c>
      <c r="J118" s="53"/>
      <c r="K118" s="56">
        <f t="shared" si="65"/>
        <v>94.080199999999991</v>
      </c>
      <c r="L118" s="40"/>
      <c r="M118" s="53">
        <f t="shared" si="66"/>
        <v>0.95</v>
      </c>
      <c r="N118" s="55">
        <f t="shared" si="67"/>
        <v>95.030199999999994</v>
      </c>
      <c r="O118" s="110">
        <f t="shared" si="68"/>
        <v>5.7018119999999994</v>
      </c>
      <c r="P118" s="54">
        <f t="shared" si="69"/>
        <v>100.732012</v>
      </c>
      <c r="Q118" s="98">
        <v>0</v>
      </c>
      <c r="R118" s="53">
        <f t="shared" si="70"/>
        <v>100.732012</v>
      </c>
      <c r="S118" s="56">
        <f t="shared" si="75"/>
        <v>10.0732012</v>
      </c>
      <c r="T118" s="52" t="s">
        <v>365</v>
      </c>
      <c r="U118" s="39"/>
      <c r="V118" s="39" t="s">
        <v>369</v>
      </c>
    </row>
    <row r="119" spans="1:22" x14ac:dyDescent="0.4">
      <c r="A119" s="40" t="s">
        <v>316</v>
      </c>
      <c r="B119" s="175">
        <v>79.739999999999995</v>
      </c>
      <c r="C119" s="127"/>
      <c r="D119" s="54">
        <f t="shared" si="73"/>
        <v>0.8</v>
      </c>
      <c r="E119" s="54">
        <f t="shared" si="74"/>
        <v>80.539999999999992</v>
      </c>
      <c r="F119" s="54">
        <v>10.8</v>
      </c>
      <c r="G119" s="53">
        <f t="shared" si="62"/>
        <v>91.339999999999989</v>
      </c>
      <c r="H119" s="47">
        <f t="shared" si="63"/>
        <v>2.7401999999999997</v>
      </c>
      <c r="I119" s="47">
        <f t="shared" si="64"/>
        <v>94.080199999999991</v>
      </c>
      <c r="J119" s="53"/>
      <c r="K119" s="56">
        <f t="shared" si="65"/>
        <v>94.080199999999991</v>
      </c>
      <c r="L119" s="40"/>
      <c r="M119" s="53">
        <f t="shared" si="66"/>
        <v>0.95</v>
      </c>
      <c r="N119" s="55">
        <f t="shared" si="67"/>
        <v>95.030199999999994</v>
      </c>
      <c r="O119" s="110">
        <f t="shared" si="68"/>
        <v>5.7018119999999994</v>
      </c>
      <c r="P119" s="54">
        <f t="shared" si="69"/>
        <v>100.732012</v>
      </c>
      <c r="Q119" s="98">
        <v>0</v>
      </c>
      <c r="R119" s="53">
        <f t="shared" si="70"/>
        <v>100.732012</v>
      </c>
      <c r="S119" s="56">
        <f t="shared" si="75"/>
        <v>10.0732012</v>
      </c>
      <c r="T119" s="52" t="s">
        <v>365</v>
      </c>
      <c r="U119" s="16"/>
      <c r="V119" s="16" t="s">
        <v>369</v>
      </c>
    </row>
    <row r="120" spans="1:22" s="52" customFormat="1" x14ac:dyDescent="0.4">
      <c r="A120" s="40"/>
      <c r="B120" s="155"/>
      <c r="C120" s="127"/>
      <c r="D120" s="54"/>
      <c r="E120" s="54"/>
      <c r="F120" s="54"/>
      <c r="G120" s="53"/>
      <c r="H120" s="47"/>
      <c r="I120" s="47"/>
      <c r="J120" s="53"/>
      <c r="K120" s="56"/>
      <c r="L120" s="40"/>
      <c r="M120" s="53"/>
      <c r="N120" s="55"/>
      <c r="O120" s="110"/>
      <c r="P120" s="54"/>
      <c r="Q120" s="98"/>
      <c r="R120" s="53"/>
      <c r="S120" s="56"/>
      <c r="T120"/>
      <c r="U120" s="39"/>
      <c r="V120" s="39"/>
    </row>
    <row r="121" spans="1:22" s="38" customFormat="1" x14ac:dyDescent="0.4">
      <c r="A121" s="40" t="s">
        <v>317</v>
      </c>
      <c r="B121" s="175">
        <v>97.6</v>
      </c>
      <c r="C121" s="127"/>
      <c r="D121" s="54">
        <f t="shared" si="73"/>
        <v>0.98</v>
      </c>
      <c r="E121" s="54">
        <f t="shared" si="74"/>
        <v>98.58</v>
      </c>
      <c r="F121" s="54">
        <v>10.8</v>
      </c>
      <c r="G121" s="53">
        <f t="shared" si="62"/>
        <v>109.38</v>
      </c>
      <c r="H121" s="47">
        <f t="shared" si="63"/>
        <v>3.2813999999999997</v>
      </c>
      <c r="I121" s="47">
        <f t="shared" si="64"/>
        <v>112.6614</v>
      </c>
      <c r="J121" s="53"/>
      <c r="K121" s="56">
        <f t="shared" si="65"/>
        <v>112.6614</v>
      </c>
      <c r="L121" s="40"/>
      <c r="M121" s="53">
        <f t="shared" si="66"/>
        <v>1.1300000000000001</v>
      </c>
      <c r="N121" s="55">
        <f t="shared" si="67"/>
        <v>113.7914</v>
      </c>
      <c r="O121" s="110">
        <f t="shared" si="68"/>
        <v>6.8274839999999992</v>
      </c>
      <c r="P121" s="54">
        <f t="shared" si="69"/>
        <v>120.61888399999999</v>
      </c>
      <c r="Q121" s="98">
        <v>0</v>
      </c>
      <c r="R121" s="53">
        <f t="shared" si="70"/>
        <v>120.61888399999999</v>
      </c>
      <c r="S121" s="56">
        <f t="shared" si="75"/>
        <v>12.061888399999999</v>
      </c>
      <c r="T121" s="52" t="s">
        <v>365</v>
      </c>
      <c r="U121" s="39"/>
      <c r="V121" s="39" t="s">
        <v>369</v>
      </c>
    </row>
    <row r="122" spans="1:22" s="52" customFormat="1" x14ac:dyDescent="0.4">
      <c r="A122" s="40" t="s">
        <v>318</v>
      </c>
      <c r="B122" s="175">
        <v>97.6</v>
      </c>
      <c r="C122" s="127"/>
      <c r="D122" s="54">
        <f t="shared" si="73"/>
        <v>0.98</v>
      </c>
      <c r="E122" s="54">
        <f t="shared" si="74"/>
        <v>98.58</v>
      </c>
      <c r="F122" s="54">
        <v>10.8</v>
      </c>
      <c r="G122" s="53">
        <f t="shared" si="62"/>
        <v>109.38</v>
      </c>
      <c r="H122" s="47">
        <f t="shared" si="63"/>
        <v>3.2813999999999997</v>
      </c>
      <c r="I122" s="47">
        <f t="shared" si="64"/>
        <v>112.6614</v>
      </c>
      <c r="J122" s="53"/>
      <c r="K122" s="56">
        <f t="shared" si="65"/>
        <v>112.6614</v>
      </c>
      <c r="L122" s="40"/>
      <c r="M122" s="53">
        <f t="shared" si="66"/>
        <v>1.1300000000000001</v>
      </c>
      <c r="N122" s="55">
        <f t="shared" si="67"/>
        <v>113.7914</v>
      </c>
      <c r="O122" s="110">
        <f t="shared" si="68"/>
        <v>6.8274839999999992</v>
      </c>
      <c r="P122" s="54">
        <f t="shared" si="69"/>
        <v>120.61888399999999</v>
      </c>
      <c r="Q122" s="98">
        <v>0</v>
      </c>
      <c r="R122" s="53">
        <f t="shared" si="70"/>
        <v>120.61888399999999</v>
      </c>
      <c r="S122" s="56">
        <f t="shared" si="75"/>
        <v>12.061888399999999</v>
      </c>
      <c r="T122" s="52" t="s">
        <v>365</v>
      </c>
      <c r="U122" s="39"/>
      <c r="V122" s="39" t="s">
        <v>369</v>
      </c>
    </row>
    <row r="123" spans="1:22" s="52" customFormat="1" x14ac:dyDescent="0.4">
      <c r="A123" s="40" t="s">
        <v>319</v>
      </c>
      <c r="B123" s="175">
        <v>97.6</v>
      </c>
      <c r="C123" s="127"/>
      <c r="D123" s="54">
        <f t="shared" si="73"/>
        <v>0.98</v>
      </c>
      <c r="E123" s="54">
        <f t="shared" si="74"/>
        <v>98.58</v>
      </c>
      <c r="F123" s="54">
        <v>10.8</v>
      </c>
      <c r="G123" s="53">
        <f t="shared" si="62"/>
        <v>109.38</v>
      </c>
      <c r="H123" s="47">
        <f t="shared" si="63"/>
        <v>3.2813999999999997</v>
      </c>
      <c r="I123" s="47">
        <f t="shared" si="64"/>
        <v>112.6614</v>
      </c>
      <c r="J123" s="53"/>
      <c r="K123" s="56">
        <f t="shared" si="65"/>
        <v>112.6614</v>
      </c>
      <c r="L123" s="40"/>
      <c r="M123" s="53">
        <f t="shared" si="66"/>
        <v>1.1300000000000001</v>
      </c>
      <c r="N123" s="55">
        <f t="shared" si="67"/>
        <v>113.7914</v>
      </c>
      <c r="O123" s="110">
        <f t="shared" si="68"/>
        <v>6.8274839999999992</v>
      </c>
      <c r="P123" s="54">
        <f t="shared" si="69"/>
        <v>120.61888399999999</v>
      </c>
      <c r="Q123" s="98">
        <v>0</v>
      </c>
      <c r="R123" s="53">
        <f t="shared" si="70"/>
        <v>120.61888399999999</v>
      </c>
      <c r="S123" s="56">
        <f t="shared" si="75"/>
        <v>12.061888399999999</v>
      </c>
      <c r="T123" s="52" t="s">
        <v>365</v>
      </c>
      <c r="U123" s="39"/>
      <c r="V123" s="39" t="s">
        <v>369</v>
      </c>
    </row>
    <row r="124" spans="1:22" s="52" customFormat="1" x14ac:dyDescent="0.4">
      <c r="A124" s="40" t="s">
        <v>320</v>
      </c>
      <c r="B124" s="175">
        <v>97.6</v>
      </c>
      <c r="C124" s="127"/>
      <c r="D124" s="54">
        <f t="shared" si="73"/>
        <v>0.98</v>
      </c>
      <c r="E124" s="54">
        <f t="shared" si="74"/>
        <v>98.58</v>
      </c>
      <c r="F124" s="54">
        <v>10.8</v>
      </c>
      <c r="G124" s="53">
        <f>E124+F124</f>
        <v>109.38</v>
      </c>
      <c r="H124" s="47">
        <f t="shared" si="63"/>
        <v>3.2813999999999997</v>
      </c>
      <c r="I124" s="47">
        <f t="shared" si="64"/>
        <v>112.6614</v>
      </c>
      <c r="J124" s="53"/>
      <c r="K124" s="56">
        <f t="shared" si="65"/>
        <v>112.6614</v>
      </c>
      <c r="L124" s="40"/>
      <c r="M124" s="53">
        <f t="shared" si="66"/>
        <v>1.1300000000000001</v>
      </c>
      <c r="N124" s="55">
        <f t="shared" si="67"/>
        <v>113.7914</v>
      </c>
      <c r="O124" s="110">
        <f t="shared" si="68"/>
        <v>6.8274839999999992</v>
      </c>
      <c r="P124" s="54">
        <f t="shared" si="69"/>
        <v>120.61888399999999</v>
      </c>
      <c r="Q124" s="98">
        <v>0</v>
      </c>
      <c r="R124" s="53">
        <f t="shared" si="70"/>
        <v>120.61888399999999</v>
      </c>
      <c r="S124" s="56">
        <f t="shared" si="75"/>
        <v>12.061888399999999</v>
      </c>
      <c r="T124" s="52" t="s">
        <v>365</v>
      </c>
      <c r="U124" s="39"/>
      <c r="V124" s="39" t="s">
        <v>369</v>
      </c>
    </row>
    <row r="125" spans="1:22" s="52" customFormat="1" x14ac:dyDescent="0.4">
      <c r="A125" s="40" t="s">
        <v>321</v>
      </c>
      <c r="B125" s="175">
        <v>97.6</v>
      </c>
      <c r="C125" s="127"/>
      <c r="D125" s="54">
        <f t="shared" si="73"/>
        <v>0.98</v>
      </c>
      <c r="E125" s="54">
        <f t="shared" si="74"/>
        <v>98.58</v>
      </c>
      <c r="F125" s="54">
        <v>10.8</v>
      </c>
      <c r="G125" s="53">
        <f t="shared" si="62"/>
        <v>109.38</v>
      </c>
      <c r="H125" s="47">
        <f t="shared" si="63"/>
        <v>3.2813999999999997</v>
      </c>
      <c r="I125" s="47">
        <f t="shared" si="64"/>
        <v>112.6614</v>
      </c>
      <c r="J125" s="53"/>
      <c r="K125" s="56">
        <f t="shared" si="65"/>
        <v>112.6614</v>
      </c>
      <c r="L125" s="40"/>
      <c r="M125" s="53">
        <f t="shared" si="66"/>
        <v>1.1300000000000001</v>
      </c>
      <c r="N125" s="55">
        <f t="shared" si="67"/>
        <v>113.7914</v>
      </c>
      <c r="O125" s="110">
        <f t="shared" si="68"/>
        <v>6.8274839999999992</v>
      </c>
      <c r="P125" s="54">
        <f t="shared" si="69"/>
        <v>120.61888399999999</v>
      </c>
      <c r="Q125" s="98">
        <v>0</v>
      </c>
      <c r="R125" s="53">
        <f t="shared" si="70"/>
        <v>120.61888399999999</v>
      </c>
      <c r="S125" s="56">
        <f t="shared" si="75"/>
        <v>12.061888399999999</v>
      </c>
      <c r="T125" s="52" t="s">
        <v>365</v>
      </c>
      <c r="U125" s="39"/>
      <c r="V125" s="39" t="s">
        <v>369</v>
      </c>
    </row>
    <row r="126" spans="1:22" s="52" customFormat="1" x14ac:dyDescent="0.4">
      <c r="A126" s="40" t="s">
        <v>322</v>
      </c>
      <c r="B126" s="175">
        <v>97.6</v>
      </c>
      <c r="C126" s="127"/>
      <c r="D126" s="54">
        <f t="shared" si="73"/>
        <v>0.98</v>
      </c>
      <c r="E126" s="54">
        <f t="shared" si="74"/>
        <v>98.58</v>
      </c>
      <c r="F126" s="54">
        <v>10.8</v>
      </c>
      <c r="G126" s="53">
        <f t="shared" si="62"/>
        <v>109.38</v>
      </c>
      <c r="H126" s="47">
        <f t="shared" si="63"/>
        <v>3.2813999999999997</v>
      </c>
      <c r="I126" s="47">
        <f t="shared" si="64"/>
        <v>112.6614</v>
      </c>
      <c r="J126" s="53"/>
      <c r="K126" s="56">
        <f t="shared" si="65"/>
        <v>112.6614</v>
      </c>
      <c r="L126" s="40"/>
      <c r="M126" s="53">
        <f t="shared" si="66"/>
        <v>1.1300000000000001</v>
      </c>
      <c r="N126" s="55">
        <f t="shared" si="67"/>
        <v>113.7914</v>
      </c>
      <c r="O126" s="110">
        <f t="shared" si="68"/>
        <v>6.8274839999999992</v>
      </c>
      <c r="P126" s="54">
        <f t="shared" si="69"/>
        <v>120.61888399999999</v>
      </c>
      <c r="Q126" s="98">
        <v>0</v>
      </c>
      <c r="R126" s="53">
        <f t="shared" si="70"/>
        <v>120.61888399999999</v>
      </c>
      <c r="S126" s="56">
        <f t="shared" si="75"/>
        <v>12.061888399999999</v>
      </c>
      <c r="T126" s="52" t="s">
        <v>365</v>
      </c>
      <c r="U126" s="39"/>
      <c r="V126" s="39" t="s">
        <v>369</v>
      </c>
    </row>
    <row r="127" spans="1:22" s="52" customFormat="1" x14ac:dyDescent="0.4">
      <c r="A127" s="40" t="s">
        <v>9</v>
      </c>
      <c r="B127" s="175">
        <v>97.6</v>
      </c>
      <c r="C127" s="127"/>
      <c r="D127" s="54">
        <f t="shared" si="73"/>
        <v>0.98</v>
      </c>
      <c r="E127" s="54">
        <f t="shared" si="74"/>
        <v>98.58</v>
      </c>
      <c r="F127" s="54">
        <v>10.8</v>
      </c>
      <c r="G127" s="53">
        <f t="shared" si="62"/>
        <v>109.38</v>
      </c>
      <c r="H127" s="47">
        <f t="shared" si="63"/>
        <v>3.2813999999999997</v>
      </c>
      <c r="I127" s="47">
        <f t="shared" si="64"/>
        <v>112.6614</v>
      </c>
      <c r="J127" s="53"/>
      <c r="K127" s="56">
        <f t="shared" si="65"/>
        <v>112.6614</v>
      </c>
      <c r="L127" s="40"/>
      <c r="M127" s="53">
        <f t="shared" si="66"/>
        <v>1.1300000000000001</v>
      </c>
      <c r="N127" s="55">
        <f t="shared" si="67"/>
        <v>113.7914</v>
      </c>
      <c r="O127" s="110">
        <f t="shared" si="68"/>
        <v>6.8274839999999992</v>
      </c>
      <c r="P127" s="54">
        <f t="shared" si="69"/>
        <v>120.61888399999999</v>
      </c>
      <c r="Q127" s="98">
        <v>0</v>
      </c>
      <c r="R127" s="53">
        <f t="shared" si="70"/>
        <v>120.61888399999999</v>
      </c>
      <c r="S127" s="56">
        <f t="shared" si="75"/>
        <v>12.061888399999999</v>
      </c>
      <c r="T127" s="52" t="s">
        <v>365</v>
      </c>
      <c r="U127" s="39"/>
      <c r="V127" s="39" t="s">
        <v>369</v>
      </c>
    </row>
    <row r="128" spans="1:22" s="52" customFormat="1" x14ac:dyDescent="0.4">
      <c r="A128" s="40" t="s">
        <v>60</v>
      </c>
      <c r="B128" s="175">
        <v>97.6</v>
      </c>
      <c r="C128" s="127"/>
      <c r="D128" s="54">
        <f t="shared" si="73"/>
        <v>0.98</v>
      </c>
      <c r="E128" s="54">
        <f t="shared" si="74"/>
        <v>98.58</v>
      </c>
      <c r="F128" s="54">
        <v>10.8</v>
      </c>
      <c r="G128" s="53">
        <f t="shared" si="62"/>
        <v>109.38</v>
      </c>
      <c r="H128" s="47">
        <f t="shared" si="63"/>
        <v>3.2813999999999997</v>
      </c>
      <c r="I128" s="47">
        <f t="shared" si="64"/>
        <v>112.6614</v>
      </c>
      <c r="J128" s="53"/>
      <c r="K128" s="56">
        <f t="shared" si="65"/>
        <v>112.6614</v>
      </c>
      <c r="L128" s="40"/>
      <c r="M128" s="53">
        <f t="shared" si="66"/>
        <v>1.1300000000000001</v>
      </c>
      <c r="N128" s="55">
        <f t="shared" si="67"/>
        <v>113.7914</v>
      </c>
      <c r="O128" s="110">
        <f t="shared" si="68"/>
        <v>6.8274839999999992</v>
      </c>
      <c r="P128" s="54">
        <f t="shared" si="69"/>
        <v>120.61888399999999</v>
      </c>
      <c r="Q128" s="98">
        <v>0</v>
      </c>
      <c r="R128" s="53">
        <f t="shared" si="70"/>
        <v>120.61888399999999</v>
      </c>
      <c r="S128" s="56">
        <f t="shared" si="75"/>
        <v>12.061888399999999</v>
      </c>
      <c r="T128" s="52" t="s">
        <v>365</v>
      </c>
      <c r="U128" s="39"/>
      <c r="V128" s="39" t="s">
        <v>369</v>
      </c>
    </row>
    <row r="129" spans="1:22" s="52" customFormat="1" x14ac:dyDescent="0.4">
      <c r="A129" s="40"/>
      <c r="B129" s="155"/>
      <c r="C129" s="127"/>
      <c r="D129" s="54"/>
      <c r="E129" s="54"/>
      <c r="F129" s="54"/>
      <c r="G129" s="53"/>
      <c r="H129" s="47"/>
      <c r="I129" s="47"/>
      <c r="J129" s="53"/>
      <c r="K129" s="56"/>
      <c r="L129" s="40"/>
      <c r="M129" s="53"/>
      <c r="N129" s="55"/>
      <c r="O129" s="110"/>
      <c r="P129" s="54"/>
      <c r="Q129" s="98"/>
      <c r="R129" s="53"/>
      <c r="S129" s="56"/>
      <c r="U129" s="39"/>
      <c r="V129" s="39"/>
    </row>
    <row r="130" spans="1:22" s="52" customFormat="1" x14ac:dyDescent="0.4">
      <c r="A130" s="40" t="s">
        <v>110</v>
      </c>
      <c r="B130" s="155">
        <v>58.94</v>
      </c>
      <c r="C130" s="127"/>
      <c r="D130" s="54">
        <f t="shared" ref="D130" si="88">ROUNDUP(((B130-C130)*$D$4),2)</f>
        <v>0.59</v>
      </c>
      <c r="E130" s="54">
        <f t="shared" ref="E130" si="89">(B130-C130)+D130</f>
        <v>59.53</v>
      </c>
      <c r="F130" s="54">
        <v>10.8</v>
      </c>
      <c r="G130" s="53">
        <f t="shared" ref="G130" si="90">E130+F130</f>
        <v>70.33</v>
      </c>
      <c r="H130" s="47">
        <f t="shared" ref="H130" si="91">G130*$H$4</f>
        <v>2.1098999999999997</v>
      </c>
      <c r="I130" s="47">
        <f t="shared" ref="I130" si="92">G130+H130</f>
        <v>72.439899999999994</v>
      </c>
      <c r="J130" s="53"/>
      <c r="K130" s="56">
        <f t="shared" ref="K130" si="93">I130-J130</f>
        <v>72.439899999999994</v>
      </c>
      <c r="L130" s="40"/>
      <c r="M130" s="53">
        <f t="shared" ref="M130" si="94">ROUNDUP(((K130-L130)*$M$4),2)</f>
        <v>0.73</v>
      </c>
      <c r="N130" s="55">
        <f t="shared" ref="N130" si="95">(K130-L130)+M130</f>
        <v>73.169899999999998</v>
      </c>
      <c r="O130" s="110">
        <f t="shared" ref="O130" si="96">(K130-L130+M130)*$O$4</f>
        <v>4.3901940000000002</v>
      </c>
      <c r="P130" s="54">
        <f t="shared" ref="P130" si="97">N130+O130</f>
        <v>77.560093999999992</v>
      </c>
      <c r="Q130" s="145">
        <v>14.5</v>
      </c>
      <c r="R130" s="53">
        <f t="shared" ref="R130" si="98">P130-Q130</f>
        <v>63.060093999999992</v>
      </c>
      <c r="S130" s="56">
        <f t="shared" ref="S130" si="99">R130/10</f>
        <v>6.3060093999999989</v>
      </c>
      <c r="T130" s="52" t="s">
        <v>362</v>
      </c>
      <c r="U130" s="39"/>
      <c r="V130" s="39"/>
    </row>
    <row r="131" spans="1:22" s="52" customFormat="1" x14ac:dyDescent="0.4">
      <c r="A131" s="40" t="s">
        <v>323</v>
      </c>
      <c r="B131" s="155">
        <v>58.94</v>
      </c>
      <c r="C131" s="127"/>
      <c r="D131" s="54">
        <f t="shared" si="73"/>
        <v>0.59</v>
      </c>
      <c r="E131" s="54">
        <f t="shared" si="74"/>
        <v>59.53</v>
      </c>
      <c r="F131" s="54">
        <v>10.8</v>
      </c>
      <c r="G131" s="53">
        <f t="shared" si="62"/>
        <v>70.33</v>
      </c>
      <c r="H131" s="47">
        <f t="shared" si="63"/>
        <v>2.1098999999999997</v>
      </c>
      <c r="I131" s="47">
        <f t="shared" si="64"/>
        <v>72.439899999999994</v>
      </c>
      <c r="J131" s="53"/>
      <c r="K131" s="56">
        <f t="shared" si="65"/>
        <v>72.439899999999994</v>
      </c>
      <c r="L131" s="40"/>
      <c r="M131" s="53">
        <f t="shared" si="66"/>
        <v>0.73</v>
      </c>
      <c r="N131" s="55">
        <f t="shared" si="67"/>
        <v>73.169899999999998</v>
      </c>
      <c r="O131" s="110">
        <f t="shared" si="68"/>
        <v>4.3901940000000002</v>
      </c>
      <c r="P131" s="54">
        <f t="shared" si="69"/>
        <v>77.560093999999992</v>
      </c>
      <c r="Q131" s="145">
        <v>14.5</v>
      </c>
      <c r="R131" s="53">
        <f t="shared" si="70"/>
        <v>63.060093999999992</v>
      </c>
      <c r="S131" s="56">
        <f t="shared" si="75"/>
        <v>6.3060093999999989</v>
      </c>
      <c r="T131" s="52" t="s">
        <v>362</v>
      </c>
      <c r="U131" s="39"/>
      <c r="V131" s="39"/>
    </row>
    <row r="132" spans="1:22" s="52" customFormat="1" x14ac:dyDescent="0.4">
      <c r="A132" s="40" t="s">
        <v>111</v>
      </c>
      <c r="B132" s="155">
        <v>58.94</v>
      </c>
      <c r="C132" s="127"/>
      <c r="D132" s="54">
        <f t="shared" si="73"/>
        <v>0.59</v>
      </c>
      <c r="E132" s="54">
        <f t="shared" si="74"/>
        <v>59.53</v>
      </c>
      <c r="F132" s="54">
        <v>10.8</v>
      </c>
      <c r="G132" s="53">
        <f t="shared" si="62"/>
        <v>70.33</v>
      </c>
      <c r="H132" s="47">
        <f t="shared" si="63"/>
        <v>2.1098999999999997</v>
      </c>
      <c r="I132" s="47">
        <f t="shared" si="64"/>
        <v>72.439899999999994</v>
      </c>
      <c r="J132" s="53"/>
      <c r="K132" s="56">
        <f t="shared" si="65"/>
        <v>72.439899999999994</v>
      </c>
      <c r="L132" s="40"/>
      <c r="M132" s="53">
        <f t="shared" si="66"/>
        <v>0.73</v>
      </c>
      <c r="N132" s="55">
        <f t="shared" si="67"/>
        <v>73.169899999999998</v>
      </c>
      <c r="O132" s="110">
        <f t="shared" si="68"/>
        <v>4.3901940000000002</v>
      </c>
      <c r="P132" s="54">
        <f t="shared" si="69"/>
        <v>77.560093999999992</v>
      </c>
      <c r="Q132" s="145">
        <v>14.5</v>
      </c>
      <c r="R132" s="53">
        <f t="shared" si="70"/>
        <v>63.060093999999992</v>
      </c>
      <c r="S132" s="56">
        <f t="shared" si="75"/>
        <v>6.3060093999999989</v>
      </c>
      <c r="T132" s="52" t="s">
        <v>362</v>
      </c>
      <c r="U132" s="39"/>
      <c r="V132" s="39"/>
    </row>
    <row r="133" spans="1:22" s="52" customFormat="1" x14ac:dyDescent="0.4">
      <c r="A133" s="40" t="s">
        <v>324</v>
      </c>
      <c r="B133" s="155">
        <v>58.94</v>
      </c>
      <c r="C133" s="127"/>
      <c r="D133" s="54">
        <f t="shared" si="73"/>
        <v>0.59</v>
      </c>
      <c r="E133" s="54">
        <f t="shared" si="74"/>
        <v>59.53</v>
      </c>
      <c r="F133" s="54">
        <v>10.8</v>
      </c>
      <c r="G133" s="53">
        <f t="shared" si="62"/>
        <v>70.33</v>
      </c>
      <c r="H133" s="47">
        <f t="shared" si="63"/>
        <v>2.1098999999999997</v>
      </c>
      <c r="I133" s="47">
        <f t="shared" si="64"/>
        <v>72.439899999999994</v>
      </c>
      <c r="J133" s="53"/>
      <c r="K133" s="56">
        <f t="shared" si="65"/>
        <v>72.439899999999994</v>
      </c>
      <c r="L133" s="40"/>
      <c r="M133" s="53">
        <f t="shared" si="66"/>
        <v>0.73</v>
      </c>
      <c r="N133" s="55">
        <f t="shared" si="67"/>
        <v>73.169899999999998</v>
      </c>
      <c r="O133" s="110">
        <f t="shared" si="68"/>
        <v>4.3901940000000002</v>
      </c>
      <c r="P133" s="54">
        <f t="shared" si="69"/>
        <v>77.560093999999992</v>
      </c>
      <c r="Q133" s="145">
        <v>14.5</v>
      </c>
      <c r="R133" s="53">
        <f t="shared" si="70"/>
        <v>63.060093999999992</v>
      </c>
      <c r="S133" s="56">
        <f t="shared" si="75"/>
        <v>6.3060093999999989</v>
      </c>
      <c r="T133" s="52" t="s">
        <v>362</v>
      </c>
      <c r="U133" s="39"/>
      <c r="V133" s="39"/>
    </row>
    <row r="134" spans="1:22" s="52" customFormat="1" x14ac:dyDescent="0.4">
      <c r="A134" s="40" t="s">
        <v>112</v>
      </c>
      <c r="B134" s="155">
        <v>58.94</v>
      </c>
      <c r="C134" s="127"/>
      <c r="D134" s="54">
        <f t="shared" si="73"/>
        <v>0.59</v>
      </c>
      <c r="E134" s="54">
        <f t="shared" si="74"/>
        <v>59.53</v>
      </c>
      <c r="F134" s="54">
        <v>10.8</v>
      </c>
      <c r="G134" s="53">
        <f t="shared" si="62"/>
        <v>70.33</v>
      </c>
      <c r="H134" s="47">
        <f t="shared" si="63"/>
        <v>2.1098999999999997</v>
      </c>
      <c r="I134" s="47">
        <f t="shared" si="64"/>
        <v>72.439899999999994</v>
      </c>
      <c r="J134" s="53"/>
      <c r="K134" s="56">
        <f t="shared" si="65"/>
        <v>72.439899999999994</v>
      </c>
      <c r="L134" s="40"/>
      <c r="M134" s="53">
        <f t="shared" si="66"/>
        <v>0.73</v>
      </c>
      <c r="N134" s="55">
        <f t="shared" si="67"/>
        <v>73.169899999999998</v>
      </c>
      <c r="O134" s="110">
        <f t="shared" si="68"/>
        <v>4.3901940000000002</v>
      </c>
      <c r="P134" s="54">
        <f t="shared" si="69"/>
        <v>77.560093999999992</v>
      </c>
      <c r="Q134" s="145">
        <v>14.5</v>
      </c>
      <c r="R134" s="53">
        <f t="shared" si="70"/>
        <v>63.060093999999992</v>
      </c>
      <c r="S134" s="56">
        <f t="shared" si="75"/>
        <v>6.3060093999999989</v>
      </c>
      <c r="T134" s="52" t="s">
        <v>362</v>
      </c>
      <c r="U134" s="39"/>
      <c r="V134" s="39"/>
    </row>
    <row r="135" spans="1:22" s="52" customFormat="1" x14ac:dyDescent="0.4">
      <c r="A135" s="40" t="s">
        <v>113</v>
      </c>
      <c r="B135" s="155">
        <v>58.94</v>
      </c>
      <c r="C135" s="127"/>
      <c r="D135" s="54">
        <f t="shared" si="73"/>
        <v>0.59</v>
      </c>
      <c r="E135" s="54">
        <f t="shared" si="74"/>
        <v>59.53</v>
      </c>
      <c r="F135" s="54">
        <v>10.8</v>
      </c>
      <c r="G135" s="53">
        <f t="shared" si="62"/>
        <v>70.33</v>
      </c>
      <c r="H135" s="47">
        <f t="shared" si="63"/>
        <v>2.1098999999999997</v>
      </c>
      <c r="I135" s="47">
        <f t="shared" si="64"/>
        <v>72.439899999999994</v>
      </c>
      <c r="J135" s="53"/>
      <c r="K135" s="56">
        <f t="shared" si="65"/>
        <v>72.439899999999994</v>
      </c>
      <c r="L135" s="40"/>
      <c r="M135" s="53">
        <f t="shared" si="66"/>
        <v>0.73</v>
      </c>
      <c r="N135" s="55">
        <f t="shared" si="67"/>
        <v>73.169899999999998</v>
      </c>
      <c r="O135" s="110">
        <f t="shared" si="68"/>
        <v>4.3901940000000002</v>
      </c>
      <c r="P135" s="54">
        <f t="shared" si="69"/>
        <v>77.560093999999992</v>
      </c>
      <c r="Q135" s="145">
        <v>14.5</v>
      </c>
      <c r="R135" s="53">
        <f t="shared" si="70"/>
        <v>63.060093999999992</v>
      </c>
      <c r="S135" s="56">
        <f t="shared" si="75"/>
        <v>6.3060093999999989</v>
      </c>
      <c r="T135" s="52" t="s">
        <v>362</v>
      </c>
      <c r="U135" s="39"/>
      <c r="V135" s="39"/>
    </row>
    <row r="136" spans="1:22" s="52" customFormat="1" x14ac:dyDescent="0.4">
      <c r="A136" s="40"/>
      <c r="B136" s="155"/>
      <c r="C136" s="127"/>
      <c r="D136" s="54"/>
      <c r="E136" s="54"/>
      <c r="F136" s="54"/>
      <c r="G136" s="53"/>
      <c r="H136" s="47"/>
      <c r="I136" s="47"/>
      <c r="J136" s="53"/>
      <c r="K136" s="56"/>
      <c r="L136" s="40"/>
      <c r="M136" s="53"/>
      <c r="N136" s="55"/>
      <c r="O136" s="110"/>
      <c r="P136" s="54"/>
      <c r="Q136" s="98"/>
      <c r="R136" s="53"/>
      <c r="S136" s="56"/>
      <c r="U136" s="39"/>
      <c r="V136" s="39"/>
    </row>
    <row r="137" spans="1:22" s="52" customFormat="1" x14ac:dyDescent="0.4">
      <c r="A137" s="40"/>
      <c r="B137" s="155"/>
      <c r="C137" s="127"/>
      <c r="D137" s="54"/>
      <c r="E137" s="54"/>
      <c r="F137" s="54"/>
      <c r="G137" s="53"/>
      <c r="H137" s="47"/>
      <c r="I137" s="47"/>
      <c r="J137" s="53"/>
      <c r="K137" s="56"/>
      <c r="L137" s="40"/>
      <c r="M137" s="53"/>
      <c r="N137" s="55"/>
      <c r="O137" s="110"/>
      <c r="P137" s="54"/>
      <c r="Q137" s="98"/>
      <c r="R137" s="53"/>
      <c r="S137" s="56"/>
      <c r="U137" s="39"/>
      <c r="V137" s="39"/>
    </row>
    <row r="138" spans="1:22" s="52" customFormat="1" x14ac:dyDescent="0.4">
      <c r="A138" s="41" t="s">
        <v>114</v>
      </c>
      <c r="B138" s="175">
        <v>70.64</v>
      </c>
      <c r="C138" s="127"/>
      <c r="D138" s="54">
        <f t="shared" si="73"/>
        <v>0.71</v>
      </c>
      <c r="E138" s="54">
        <f t="shared" si="74"/>
        <v>71.349999999999994</v>
      </c>
      <c r="F138" s="54">
        <v>10.8</v>
      </c>
      <c r="G138" s="53">
        <f t="shared" si="62"/>
        <v>82.149999999999991</v>
      </c>
      <c r="H138" s="47">
        <f t="shared" si="63"/>
        <v>2.4644999999999997</v>
      </c>
      <c r="I138" s="47">
        <f t="shared" si="64"/>
        <v>84.614499999999992</v>
      </c>
      <c r="J138" s="53"/>
      <c r="K138" s="56">
        <f t="shared" si="65"/>
        <v>84.614499999999992</v>
      </c>
      <c r="L138" s="40"/>
      <c r="M138" s="53">
        <f t="shared" ref="M138:M155" si="100">ROUNDUP(((K138-L138)*$M$4),2)</f>
        <v>0.85</v>
      </c>
      <c r="N138" s="55">
        <f t="shared" ref="N138:N155" si="101">(K138-L138)+M138</f>
        <v>85.464499999999987</v>
      </c>
      <c r="O138" s="110">
        <f t="shared" ref="O138:O155" si="102">(K138-L138+M138)*$O$4</f>
        <v>5.1278699999999988</v>
      </c>
      <c r="P138" s="54">
        <f t="shared" si="69"/>
        <v>90.592369999999988</v>
      </c>
      <c r="Q138" s="145">
        <v>5.5</v>
      </c>
      <c r="R138" s="53">
        <f t="shared" si="70"/>
        <v>85.092369999999988</v>
      </c>
      <c r="S138" s="56">
        <f t="shared" si="75"/>
        <v>8.5092369999999988</v>
      </c>
      <c r="T138" s="52" t="s">
        <v>365</v>
      </c>
      <c r="U138" s="39"/>
      <c r="V138" s="39" t="s">
        <v>368</v>
      </c>
    </row>
    <row r="139" spans="1:22" s="52" customFormat="1" x14ac:dyDescent="0.4">
      <c r="A139" s="41" t="s">
        <v>325</v>
      </c>
      <c r="B139" s="175">
        <v>70.64</v>
      </c>
      <c r="C139" s="127"/>
      <c r="D139" s="54">
        <f t="shared" si="73"/>
        <v>0.71</v>
      </c>
      <c r="E139" s="54">
        <f t="shared" si="74"/>
        <v>71.349999999999994</v>
      </c>
      <c r="F139" s="54">
        <v>10.8</v>
      </c>
      <c r="G139" s="53">
        <f t="shared" si="62"/>
        <v>82.149999999999991</v>
      </c>
      <c r="H139" s="47">
        <f t="shared" si="63"/>
        <v>2.4644999999999997</v>
      </c>
      <c r="I139" s="47">
        <f t="shared" si="64"/>
        <v>84.614499999999992</v>
      </c>
      <c r="J139" s="53"/>
      <c r="K139" s="56">
        <f t="shared" si="65"/>
        <v>84.614499999999992</v>
      </c>
      <c r="L139" s="40"/>
      <c r="M139" s="53">
        <f t="shared" si="100"/>
        <v>0.85</v>
      </c>
      <c r="N139" s="55">
        <f t="shared" si="101"/>
        <v>85.464499999999987</v>
      </c>
      <c r="O139" s="110">
        <f t="shared" si="102"/>
        <v>5.1278699999999988</v>
      </c>
      <c r="P139" s="54">
        <f t="shared" si="69"/>
        <v>90.592369999999988</v>
      </c>
      <c r="Q139" s="145">
        <v>5.5</v>
      </c>
      <c r="R139" s="53">
        <f t="shared" si="70"/>
        <v>85.092369999999988</v>
      </c>
      <c r="S139" s="56">
        <f t="shared" si="75"/>
        <v>8.5092369999999988</v>
      </c>
      <c r="T139" s="52" t="s">
        <v>365</v>
      </c>
      <c r="U139" s="39"/>
      <c r="V139" s="39" t="s">
        <v>368</v>
      </c>
    </row>
    <row r="140" spans="1:22" s="52" customFormat="1" x14ac:dyDescent="0.4">
      <c r="A140" s="41" t="s">
        <v>115</v>
      </c>
      <c r="B140" s="175">
        <v>70.64</v>
      </c>
      <c r="C140" s="127"/>
      <c r="D140" s="54">
        <f t="shared" si="73"/>
        <v>0.71</v>
      </c>
      <c r="E140" s="54">
        <f t="shared" si="74"/>
        <v>71.349999999999994</v>
      </c>
      <c r="F140" s="54">
        <v>10.8</v>
      </c>
      <c r="G140" s="53">
        <f t="shared" si="62"/>
        <v>82.149999999999991</v>
      </c>
      <c r="H140" s="47">
        <f t="shared" si="63"/>
        <v>2.4644999999999997</v>
      </c>
      <c r="I140" s="47">
        <f t="shared" si="64"/>
        <v>84.614499999999992</v>
      </c>
      <c r="J140" s="53"/>
      <c r="K140" s="56">
        <f t="shared" si="65"/>
        <v>84.614499999999992</v>
      </c>
      <c r="L140" s="40"/>
      <c r="M140" s="53">
        <f t="shared" si="100"/>
        <v>0.85</v>
      </c>
      <c r="N140" s="55">
        <f t="shared" si="101"/>
        <v>85.464499999999987</v>
      </c>
      <c r="O140" s="110">
        <f t="shared" si="102"/>
        <v>5.1278699999999988</v>
      </c>
      <c r="P140" s="54">
        <f t="shared" si="69"/>
        <v>90.592369999999988</v>
      </c>
      <c r="Q140" s="145">
        <v>5.5</v>
      </c>
      <c r="R140" s="53">
        <f t="shared" si="70"/>
        <v>85.092369999999988</v>
      </c>
      <c r="S140" s="56">
        <f t="shared" si="75"/>
        <v>8.5092369999999988</v>
      </c>
      <c r="T140" s="52" t="s">
        <v>365</v>
      </c>
      <c r="U140" s="39"/>
      <c r="V140" s="39" t="s">
        <v>368</v>
      </c>
    </row>
    <row r="141" spans="1:22" s="52" customFormat="1" x14ac:dyDescent="0.4">
      <c r="A141" s="41" t="s">
        <v>326</v>
      </c>
      <c r="B141" s="175">
        <v>70.64</v>
      </c>
      <c r="C141" s="127"/>
      <c r="D141" s="54">
        <f t="shared" si="73"/>
        <v>0.71</v>
      </c>
      <c r="E141" s="54">
        <f t="shared" si="74"/>
        <v>71.349999999999994</v>
      </c>
      <c r="F141" s="54">
        <v>10.8</v>
      </c>
      <c r="G141" s="53">
        <f t="shared" si="62"/>
        <v>82.149999999999991</v>
      </c>
      <c r="H141" s="47">
        <f t="shared" si="63"/>
        <v>2.4644999999999997</v>
      </c>
      <c r="I141" s="47">
        <f t="shared" si="64"/>
        <v>84.614499999999992</v>
      </c>
      <c r="J141" s="53"/>
      <c r="K141" s="56">
        <f t="shared" si="65"/>
        <v>84.614499999999992</v>
      </c>
      <c r="L141" s="40"/>
      <c r="M141" s="53">
        <f t="shared" si="100"/>
        <v>0.85</v>
      </c>
      <c r="N141" s="55">
        <f t="shared" si="101"/>
        <v>85.464499999999987</v>
      </c>
      <c r="O141" s="110">
        <f t="shared" si="102"/>
        <v>5.1278699999999988</v>
      </c>
      <c r="P141" s="54">
        <f t="shared" si="69"/>
        <v>90.592369999999988</v>
      </c>
      <c r="Q141" s="145">
        <v>5.5</v>
      </c>
      <c r="R141" s="53">
        <f t="shared" si="70"/>
        <v>85.092369999999988</v>
      </c>
      <c r="S141" s="56">
        <f t="shared" si="75"/>
        <v>8.5092369999999988</v>
      </c>
      <c r="T141" s="52" t="s">
        <v>365</v>
      </c>
      <c r="U141" s="39"/>
      <c r="V141" s="39" t="s">
        <v>368</v>
      </c>
    </row>
    <row r="142" spans="1:22" s="52" customFormat="1" x14ac:dyDescent="0.4">
      <c r="A142" s="41" t="s">
        <v>116</v>
      </c>
      <c r="B142" s="175">
        <v>70.64</v>
      </c>
      <c r="C142" s="127"/>
      <c r="D142" s="54">
        <f t="shared" si="73"/>
        <v>0.71</v>
      </c>
      <c r="E142" s="54">
        <f t="shared" si="74"/>
        <v>71.349999999999994</v>
      </c>
      <c r="F142" s="54">
        <v>10.8</v>
      </c>
      <c r="G142" s="53">
        <f t="shared" si="62"/>
        <v>82.149999999999991</v>
      </c>
      <c r="H142" s="47">
        <f t="shared" si="63"/>
        <v>2.4644999999999997</v>
      </c>
      <c r="I142" s="47">
        <f t="shared" si="64"/>
        <v>84.614499999999992</v>
      </c>
      <c r="J142" s="53"/>
      <c r="K142" s="56">
        <f t="shared" si="65"/>
        <v>84.614499999999992</v>
      </c>
      <c r="L142" s="40"/>
      <c r="M142" s="53">
        <f t="shared" si="100"/>
        <v>0.85</v>
      </c>
      <c r="N142" s="55">
        <f t="shared" si="101"/>
        <v>85.464499999999987</v>
      </c>
      <c r="O142" s="110">
        <f t="shared" si="102"/>
        <v>5.1278699999999988</v>
      </c>
      <c r="P142" s="54">
        <f t="shared" si="69"/>
        <v>90.592369999999988</v>
      </c>
      <c r="Q142" s="145">
        <v>5.5</v>
      </c>
      <c r="R142" s="53">
        <f t="shared" si="70"/>
        <v>85.092369999999988</v>
      </c>
      <c r="S142" s="56">
        <f t="shared" si="75"/>
        <v>8.5092369999999988</v>
      </c>
      <c r="T142" s="52" t="s">
        <v>365</v>
      </c>
      <c r="U142" s="39"/>
      <c r="V142" s="39" t="s">
        <v>368</v>
      </c>
    </row>
    <row r="143" spans="1:22" s="52" customFormat="1" x14ac:dyDescent="0.4">
      <c r="A143" s="41" t="s">
        <v>117</v>
      </c>
      <c r="B143" s="175">
        <v>70.64</v>
      </c>
      <c r="C143" s="127"/>
      <c r="D143" s="54">
        <f t="shared" si="73"/>
        <v>0.71</v>
      </c>
      <c r="E143" s="54">
        <f t="shared" si="74"/>
        <v>71.349999999999994</v>
      </c>
      <c r="F143" s="54">
        <v>10.8</v>
      </c>
      <c r="G143" s="53">
        <f t="shared" si="62"/>
        <v>82.149999999999991</v>
      </c>
      <c r="H143" s="47">
        <f t="shared" si="63"/>
        <v>2.4644999999999997</v>
      </c>
      <c r="I143" s="47">
        <f t="shared" si="64"/>
        <v>84.614499999999992</v>
      </c>
      <c r="J143" s="53"/>
      <c r="K143" s="56">
        <f t="shared" si="65"/>
        <v>84.614499999999992</v>
      </c>
      <c r="L143" s="40"/>
      <c r="M143" s="53">
        <f t="shared" si="100"/>
        <v>0.85</v>
      </c>
      <c r="N143" s="55">
        <f t="shared" si="101"/>
        <v>85.464499999999987</v>
      </c>
      <c r="O143" s="110">
        <f t="shared" si="102"/>
        <v>5.1278699999999988</v>
      </c>
      <c r="P143" s="54">
        <f t="shared" si="69"/>
        <v>90.592369999999988</v>
      </c>
      <c r="Q143" s="145">
        <v>5.5</v>
      </c>
      <c r="R143" s="53">
        <f t="shared" si="70"/>
        <v>85.092369999999988</v>
      </c>
      <c r="S143" s="56">
        <f t="shared" si="75"/>
        <v>8.5092369999999988</v>
      </c>
      <c r="T143" s="52" t="s">
        <v>365</v>
      </c>
      <c r="U143" s="39"/>
      <c r="V143" s="39" t="s">
        <v>368</v>
      </c>
    </row>
    <row r="144" spans="1:22" s="52" customFormat="1" x14ac:dyDescent="0.4">
      <c r="A144" s="41" t="s">
        <v>118</v>
      </c>
      <c r="B144" s="175">
        <v>70.64</v>
      </c>
      <c r="C144" s="127"/>
      <c r="D144" s="54">
        <f t="shared" si="73"/>
        <v>0.71</v>
      </c>
      <c r="E144" s="54">
        <f t="shared" si="74"/>
        <v>71.349999999999994</v>
      </c>
      <c r="F144" s="54">
        <v>10.8</v>
      </c>
      <c r="G144" s="53">
        <f t="shared" si="62"/>
        <v>82.149999999999991</v>
      </c>
      <c r="H144" s="47">
        <f t="shared" si="63"/>
        <v>2.4644999999999997</v>
      </c>
      <c r="I144" s="47">
        <f t="shared" si="64"/>
        <v>84.614499999999992</v>
      </c>
      <c r="J144" s="53"/>
      <c r="K144" s="56">
        <f t="shared" si="65"/>
        <v>84.614499999999992</v>
      </c>
      <c r="L144" s="40"/>
      <c r="M144" s="53">
        <f t="shared" si="100"/>
        <v>0.85</v>
      </c>
      <c r="N144" s="55">
        <f t="shared" si="101"/>
        <v>85.464499999999987</v>
      </c>
      <c r="O144" s="110">
        <f t="shared" si="102"/>
        <v>5.1278699999999988</v>
      </c>
      <c r="P144" s="54">
        <f t="shared" si="69"/>
        <v>90.592369999999988</v>
      </c>
      <c r="Q144" s="145">
        <v>5.5</v>
      </c>
      <c r="R144" s="53">
        <f t="shared" si="70"/>
        <v>85.092369999999988</v>
      </c>
      <c r="S144" s="56">
        <f t="shared" si="75"/>
        <v>8.5092369999999988</v>
      </c>
      <c r="T144" s="52" t="s">
        <v>365</v>
      </c>
      <c r="U144" s="39"/>
      <c r="V144" s="39" t="s">
        <v>368</v>
      </c>
    </row>
    <row r="145" spans="1:24" s="52" customFormat="1" x14ac:dyDescent="0.4">
      <c r="A145" s="41" t="s">
        <v>327</v>
      </c>
      <c r="B145" s="175">
        <v>70.64</v>
      </c>
      <c r="C145" s="127"/>
      <c r="D145" s="54">
        <f t="shared" si="73"/>
        <v>0.71</v>
      </c>
      <c r="E145" s="54">
        <f t="shared" si="74"/>
        <v>71.349999999999994</v>
      </c>
      <c r="F145" s="54">
        <v>10.8</v>
      </c>
      <c r="G145" s="53">
        <f t="shared" si="62"/>
        <v>82.149999999999991</v>
      </c>
      <c r="H145" s="47">
        <f t="shared" si="63"/>
        <v>2.4644999999999997</v>
      </c>
      <c r="I145" s="47">
        <f t="shared" si="64"/>
        <v>84.614499999999992</v>
      </c>
      <c r="J145" s="53"/>
      <c r="K145" s="56">
        <f t="shared" si="65"/>
        <v>84.614499999999992</v>
      </c>
      <c r="L145" s="40"/>
      <c r="M145" s="53">
        <f t="shared" si="100"/>
        <v>0.85</v>
      </c>
      <c r="N145" s="55">
        <f t="shared" si="101"/>
        <v>85.464499999999987</v>
      </c>
      <c r="O145" s="110">
        <f t="shared" si="102"/>
        <v>5.1278699999999988</v>
      </c>
      <c r="P145" s="54">
        <f t="shared" si="69"/>
        <v>90.592369999999988</v>
      </c>
      <c r="Q145" s="145">
        <v>5.5</v>
      </c>
      <c r="R145" s="53">
        <f t="shared" si="70"/>
        <v>85.092369999999988</v>
      </c>
      <c r="S145" s="56">
        <f t="shared" si="75"/>
        <v>8.5092369999999988</v>
      </c>
      <c r="T145" s="52" t="s">
        <v>365</v>
      </c>
      <c r="U145" s="39"/>
      <c r="V145" s="39" t="s">
        <v>368</v>
      </c>
    </row>
    <row r="146" spans="1:24" s="52" customFormat="1" x14ac:dyDescent="0.4">
      <c r="A146" s="41" t="s">
        <v>119</v>
      </c>
      <c r="B146" s="175">
        <v>70.64</v>
      </c>
      <c r="C146" s="127"/>
      <c r="D146" s="54">
        <f t="shared" si="73"/>
        <v>0.71</v>
      </c>
      <c r="E146" s="54">
        <f t="shared" si="74"/>
        <v>71.349999999999994</v>
      </c>
      <c r="F146" s="54">
        <v>10.8</v>
      </c>
      <c r="G146" s="53">
        <f t="shared" si="62"/>
        <v>82.149999999999991</v>
      </c>
      <c r="H146" s="47">
        <f t="shared" si="63"/>
        <v>2.4644999999999997</v>
      </c>
      <c r="I146" s="47">
        <f t="shared" si="64"/>
        <v>84.614499999999992</v>
      </c>
      <c r="J146" s="53"/>
      <c r="K146" s="56">
        <f t="shared" si="65"/>
        <v>84.614499999999992</v>
      </c>
      <c r="L146" s="40"/>
      <c r="M146" s="53">
        <f t="shared" si="100"/>
        <v>0.85</v>
      </c>
      <c r="N146" s="55">
        <f t="shared" si="101"/>
        <v>85.464499999999987</v>
      </c>
      <c r="O146" s="110">
        <f t="shared" si="102"/>
        <v>5.1278699999999988</v>
      </c>
      <c r="P146" s="54">
        <f t="shared" si="69"/>
        <v>90.592369999999988</v>
      </c>
      <c r="Q146" s="145">
        <v>5.5</v>
      </c>
      <c r="R146" s="53">
        <f t="shared" si="70"/>
        <v>85.092369999999988</v>
      </c>
      <c r="S146" s="56">
        <f t="shared" si="75"/>
        <v>8.5092369999999988</v>
      </c>
      <c r="T146" s="52" t="s">
        <v>365</v>
      </c>
      <c r="U146" s="39"/>
      <c r="V146" s="39" t="s">
        <v>368</v>
      </c>
    </row>
    <row r="147" spans="1:24" s="52" customFormat="1" x14ac:dyDescent="0.4">
      <c r="A147" s="41" t="s">
        <v>120</v>
      </c>
      <c r="B147" s="175">
        <v>70.64</v>
      </c>
      <c r="C147" s="127"/>
      <c r="D147" s="54">
        <f t="shared" si="73"/>
        <v>0.71</v>
      </c>
      <c r="E147" s="54">
        <f t="shared" si="74"/>
        <v>71.349999999999994</v>
      </c>
      <c r="F147" s="54">
        <v>10.8</v>
      </c>
      <c r="G147" s="53">
        <f t="shared" ref="G147:G155" si="103">E147+F147</f>
        <v>82.149999999999991</v>
      </c>
      <c r="H147" s="47">
        <f t="shared" ref="H147:H155" si="104">G147*$H$4</f>
        <v>2.4644999999999997</v>
      </c>
      <c r="I147" s="47">
        <f t="shared" ref="I147:I155" si="105">G147+H147</f>
        <v>84.614499999999992</v>
      </c>
      <c r="J147" s="53"/>
      <c r="K147" s="56">
        <f t="shared" ref="K147:K155" si="106">I147-J147</f>
        <v>84.614499999999992</v>
      </c>
      <c r="L147" s="40"/>
      <c r="M147" s="53">
        <f t="shared" si="100"/>
        <v>0.85</v>
      </c>
      <c r="N147" s="55">
        <f t="shared" si="101"/>
        <v>85.464499999999987</v>
      </c>
      <c r="O147" s="110">
        <f t="shared" si="102"/>
        <v>5.1278699999999988</v>
      </c>
      <c r="P147" s="54">
        <f t="shared" ref="P147:P155" si="107">N147+O147</f>
        <v>90.592369999999988</v>
      </c>
      <c r="Q147" s="145">
        <v>5.5</v>
      </c>
      <c r="R147" s="53">
        <f t="shared" ref="R147:R155" si="108">P147-Q147</f>
        <v>85.092369999999988</v>
      </c>
      <c r="S147" s="56">
        <f t="shared" si="75"/>
        <v>8.5092369999999988</v>
      </c>
      <c r="T147" s="52" t="s">
        <v>365</v>
      </c>
      <c r="U147" s="39"/>
      <c r="V147" s="39" t="s">
        <v>368</v>
      </c>
    </row>
    <row r="148" spans="1:24" s="52" customFormat="1" x14ac:dyDescent="0.4">
      <c r="A148" s="41" t="s">
        <v>121</v>
      </c>
      <c r="B148" s="175">
        <v>70.64</v>
      </c>
      <c r="C148" s="127"/>
      <c r="D148" s="54">
        <f t="shared" si="73"/>
        <v>0.71</v>
      </c>
      <c r="E148" s="54">
        <f t="shared" si="74"/>
        <v>71.349999999999994</v>
      </c>
      <c r="F148" s="54">
        <v>10.8</v>
      </c>
      <c r="G148" s="53">
        <f t="shared" si="103"/>
        <v>82.149999999999991</v>
      </c>
      <c r="H148" s="47">
        <f t="shared" si="104"/>
        <v>2.4644999999999997</v>
      </c>
      <c r="I148" s="47">
        <f t="shared" si="105"/>
        <v>84.614499999999992</v>
      </c>
      <c r="J148" s="53"/>
      <c r="K148" s="56">
        <f t="shared" si="106"/>
        <v>84.614499999999992</v>
      </c>
      <c r="L148" s="40"/>
      <c r="M148" s="53">
        <f t="shared" si="100"/>
        <v>0.85</v>
      </c>
      <c r="N148" s="55">
        <f t="shared" si="101"/>
        <v>85.464499999999987</v>
      </c>
      <c r="O148" s="110">
        <f t="shared" si="102"/>
        <v>5.1278699999999988</v>
      </c>
      <c r="P148" s="54">
        <f t="shared" si="107"/>
        <v>90.592369999999988</v>
      </c>
      <c r="Q148" s="145">
        <v>5.5</v>
      </c>
      <c r="R148" s="53">
        <f t="shared" si="108"/>
        <v>85.092369999999988</v>
      </c>
      <c r="S148" s="56">
        <f t="shared" si="75"/>
        <v>8.5092369999999988</v>
      </c>
      <c r="T148" s="52" t="s">
        <v>365</v>
      </c>
      <c r="U148" s="39"/>
      <c r="V148" s="39" t="s">
        <v>368</v>
      </c>
    </row>
    <row r="149" spans="1:24" s="52" customFormat="1" x14ac:dyDescent="0.4">
      <c r="A149" s="41" t="s">
        <v>122</v>
      </c>
      <c r="B149" s="175">
        <v>70.64</v>
      </c>
      <c r="C149" s="127"/>
      <c r="D149" s="54">
        <f t="shared" si="73"/>
        <v>0.71</v>
      </c>
      <c r="E149" s="54">
        <f t="shared" si="74"/>
        <v>71.349999999999994</v>
      </c>
      <c r="F149" s="54">
        <v>10.8</v>
      </c>
      <c r="G149" s="53">
        <f t="shared" si="103"/>
        <v>82.149999999999991</v>
      </c>
      <c r="H149" s="47">
        <f t="shared" si="104"/>
        <v>2.4644999999999997</v>
      </c>
      <c r="I149" s="47">
        <f t="shared" si="105"/>
        <v>84.614499999999992</v>
      </c>
      <c r="J149" s="53"/>
      <c r="K149" s="56">
        <f t="shared" si="106"/>
        <v>84.614499999999992</v>
      </c>
      <c r="L149" s="40"/>
      <c r="M149" s="53">
        <f t="shared" si="100"/>
        <v>0.85</v>
      </c>
      <c r="N149" s="55">
        <f t="shared" si="101"/>
        <v>85.464499999999987</v>
      </c>
      <c r="O149" s="110">
        <f t="shared" si="102"/>
        <v>5.1278699999999988</v>
      </c>
      <c r="P149" s="54">
        <f t="shared" si="107"/>
        <v>90.592369999999988</v>
      </c>
      <c r="Q149" s="145">
        <v>5.5</v>
      </c>
      <c r="R149" s="53">
        <f t="shared" si="108"/>
        <v>85.092369999999988</v>
      </c>
      <c r="S149" s="56">
        <f t="shared" si="75"/>
        <v>8.5092369999999988</v>
      </c>
      <c r="T149" s="52" t="s">
        <v>365</v>
      </c>
      <c r="U149" s="39"/>
      <c r="V149" s="39" t="s">
        <v>368</v>
      </c>
    </row>
    <row r="150" spans="1:24" s="52" customFormat="1" x14ac:dyDescent="0.4">
      <c r="A150" s="41" t="s">
        <v>123</v>
      </c>
      <c r="B150" s="175">
        <v>70.64</v>
      </c>
      <c r="C150" s="127"/>
      <c r="D150" s="54">
        <f t="shared" si="73"/>
        <v>0.71</v>
      </c>
      <c r="E150" s="54">
        <f t="shared" si="74"/>
        <v>71.349999999999994</v>
      </c>
      <c r="F150" s="54">
        <v>10.8</v>
      </c>
      <c r="G150" s="53">
        <f t="shared" si="103"/>
        <v>82.149999999999991</v>
      </c>
      <c r="H150" s="47">
        <f t="shared" si="104"/>
        <v>2.4644999999999997</v>
      </c>
      <c r="I150" s="47">
        <f t="shared" si="105"/>
        <v>84.614499999999992</v>
      </c>
      <c r="J150" s="53"/>
      <c r="K150" s="56">
        <f t="shared" si="106"/>
        <v>84.614499999999992</v>
      </c>
      <c r="L150" s="40"/>
      <c r="M150" s="53">
        <f t="shared" si="100"/>
        <v>0.85</v>
      </c>
      <c r="N150" s="55">
        <f t="shared" si="101"/>
        <v>85.464499999999987</v>
      </c>
      <c r="O150" s="110">
        <f t="shared" si="102"/>
        <v>5.1278699999999988</v>
      </c>
      <c r="P150" s="54">
        <f t="shared" si="107"/>
        <v>90.592369999999988</v>
      </c>
      <c r="Q150" s="145">
        <v>5.5</v>
      </c>
      <c r="R150" s="53">
        <f t="shared" si="108"/>
        <v>85.092369999999988</v>
      </c>
      <c r="S150" s="56">
        <f t="shared" si="75"/>
        <v>8.5092369999999988</v>
      </c>
      <c r="T150" s="52" t="s">
        <v>365</v>
      </c>
      <c r="U150" s="39"/>
      <c r="V150" s="39" t="s">
        <v>368</v>
      </c>
    </row>
    <row r="151" spans="1:24" s="52" customFormat="1" x14ac:dyDescent="0.4">
      <c r="A151" s="41"/>
      <c r="B151" s="155"/>
      <c r="C151" s="127"/>
      <c r="D151" s="54"/>
      <c r="E151" s="54"/>
      <c r="F151" s="54"/>
      <c r="G151" s="53"/>
      <c r="H151" s="47"/>
      <c r="I151" s="47"/>
      <c r="J151" s="53"/>
      <c r="K151" s="56"/>
      <c r="L151" s="40"/>
      <c r="M151" s="53"/>
      <c r="N151" s="55"/>
      <c r="O151" s="110"/>
      <c r="P151" s="54"/>
      <c r="Q151" s="98"/>
      <c r="R151" s="53"/>
      <c r="S151" s="56"/>
      <c r="U151" s="39"/>
      <c r="V151" s="39"/>
    </row>
    <row r="152" spans="1:24" s="52" customFormat="1" x14ac:dyDescent="0.4">
      <c r="A152" s="41" t="s">
        <v>135</v>
      </c>
      <c r="B152" s="175">
        <v>78.540000000000006</v>
      </c>
      <c r="C152" s="127"/>
      <c r="D152" s="54">
        <f t="shared" ref="D152:D155" si="109">ROUNDUP(((B152-C152)*$D$4),2)</f>
        <v>0.79</v>
      </c>
      <c r="E152" s="54">
        <f t="shared" ref="E152:E155" si="110">(B152-C152)+D152</f>
        <v>79.330000000000013</v>
      </c>
      <c r="F152" s="54">
        <v>10.8</v>
      </c>
      <c r="G152" s="53">
        <f t="shared" si="103"/>
        <v>90.13000000000001</v>
      </c>
      <c r="H152" s="47">
        <f t="shared" si="104"/>
        <v>2.7039</v>
      </c>
      <c r="I152" s="47">
        <f t="shared" si="105"/>
        <v>92.833900000000014</v>
      </c>
      <c r="J152" s="53"/>
      <c r="K152" s="56">
        <f t="shared" si="106"/>
        <v>92.833900000000014</v>
      </c>
      <c r="L152" s="40"/>
      <c r="M152" s="53">
        <f t="shared" si="100"/>
        <v>0.93</v>
      </c>
      <c r="N152" s="55">
        <f t="shared" si="101"/>
        <v>93.763900000000021</v>
      </c>
      <c r="O152" s="110">
        <f t="shared" si="102"/>
        <v>5.6258340000000011</v>
      </c>
      <c r="P152" s="54">
        <f t="shared" si="107"/>
        <v>99.389734000000018</v>
      </c>
      <c r="Q152" s="145">
        <v>0</v>
      </c>
      <c r="R152" s="53">
        <f t="shared" si="108"/>
        <v>99.389734000000018</v>
      </c>
      <c r="S152" s="56">
        <f t="shared" ref="S152:S155" si="111">R152/10</f>
        <v>9.9389734000000018</v>
      </c>
      <c r="T152" s="52" t="s">
        <v>365</v>
      </c>
      <c r="U152" s="39"/>
      <c r="V152" s="39" t="s">
        <v>369</v>
      </c>
    </row>
    <row r="153" spans="1:24" s="52" customFormat="1" x14ac:dyDescent="0.4">
      <c r="A153" s="41" t="s">
        <v>136</v>
      </c>
      <c r="B153" s="175">
        <v>78.540000000000006</v>
      </c>
      <c r="C153" s="127"/>
      <c r="D153" s="54">
        <f t="shared" si="109"/>
        <v>0.79</v>
      </c>
      <c r="E153" s="54">
        <f t="shared" si="110"/>
        <v>79.330000000000013</v>
      </c>
      <c r="F153" s="54">
        <v>10.8</v>
      </c>
      <c r="G153" s="53">
        <f t="shared" si="103"/>
        <v>90.13000000000001</v>
      </c>
      <c r="H153" s="47">
        <f t="shared" si="104"/>
        <v>2.7039</v>
      </c>
      <c r="I153" s="47">
        <f t="shared" si="105"/>
        <v>92.833900000000014</v>
      </c>
      <c r="J153" s="53"/>
      <c r="K153" s="56">
        <f t="shared" si="106"/>
        <v>92.833900000000014</v>
      </c>
      <c r="L153" s="40"/>
      <c r="M153" s="53">
        <f t="shared" si="100"/>
        <v>0.93</v>
      </c>
      <c r="N153" s="55">
        <f t="shared" si="101"/>
        <v>93.763900000000021</v>
      </c>
      <c r="O153" s="110">
        <f t="shared" si="102"/>
        <v>5.6258340000000011</v>
      </c>
      <c r="P153" s="54">
        <f t="shared" si="107"/>
        <v>99.389734000000018</v>
      </c>
      <c r="Q153" s="145">
        <v>0</v>
      </c>
      <c r="R153" s="53">
        <f t="shared" si="108"/>
        <v>99.389734000000018</v>
      </c>
      <c r="S153" s="56">
        <f t="shared" si="111"/>
        <v>9.9389734000000018</v>
      </c>
      <c r="T153" s="52" t="s">
        <v>365</v>
      </c>
      <c r="U153" s="39"/>
      <c r="V153" s="39" t="s">
        <v>369</v>
      </c>
    </row>
    <row r="154" spans="1:24" s="52" customFormat="1" x14ac:dyDescent="0.4">
      <c r="A154" s="41" t="s">
        <v>137</v>
      </c>
      <c r="B154" s="175">
        <v>78.540000000000006</v>
      </c>
      <c r="C154" s="127"/>
      <c r="D154" s="54">
        <f t="shared" si="109"/>
        <v>0.79</v>
      </c>
      <c r="E154" s="54">
        <f t="shared" si="110"/>
        <v>79.330000000000013</v>
      </c>
      <c r="F154" s="54">
        <v>10.8</v>
      </c>
      <c r="G154" s="53">
        <f t="shared" si="103"/>
        <v>90.13000000000001</v>
      </c>
      <c r="H154" s="47">
        <f t="shared" si="104"/>
        <v>2.7039</v>
      </c>
      <c r="I154" s="47">
        <f t="shared" si="105"/>
        <v>92.833900000000014</v>
      </c>
      <c r="J154" s="53"/>
      <c r="K154" s="56">
        <f t="shared" si="106"/>
        <v>92.833900000000014</v>
      </c>
      <c r="L154" s="40"/>
      <c r="M154" s="53">
        <f t="shared" si="100"/>
        <v>0.93</v>
      </c>
      <c r="N154" s="55">
        <f t="shared" si="101"/>
        <v>93.763900000000021</v>
      </c>
      <c r="O154" s="110">
        <f t="shared" si="102"/>
        <v>5.6258340000000011</v>
      </c>
      <c r="P154" s="54">
        <f t="shared" si="107"/>
        <v>99.389734000000018</v>
      </c>
      <c r="Q154" s="145">
        <v>0</v>
      </c>
      <c r="R154" s="53">
        <f t="shared" si="108"/>
        <v>99.389734000000018</v>
      </c>
      <c r="S154" s="56">
        <f t="shared" si="111"/>
        <v>9.9389734000000018</v>
      </c>
      <c r="T154" s="52" t="s">
        <v>365</v>
      </c>
      <c r="U154" s="39"/>
      <c r="V154" s="39" t="s">
        <v>369</v>
      </c>
    </row>
    <row r="155" spans="1:24" s="52" customFormat="1" x14ac:dyDescent="0.4">
      <c r="A155" s="41" t="s">
        <v>138</v>
      </c>
      <c r="B155" s="175">
        <v>78.540000000000006</v>
      </c>
      <c r="C155" s="127"/>
      <c r="D155" s="54">
        <f t="shared" si="109"/>
        <v>0.79</v>
      </c>
      <c r="E155" s="54">
        <f t="shared" si="110"/>
        <v>79.330000000000013</v>
      </c>
      <c r="F155" s="54">
        <v>10.8</v>
      </c>
      <c r="G155" s="53">
        <f t="shared" si="103"/>
        <v>90.13000000000001</v>
      </c>
      <c r="H155" s="47">
        <f t="shared" si="104"/>
        <v>2.7039</v>
      </c>
      <c r="I155" s="47">
        <f t="shared" si="105"/>
        <v>92.833900000000014</v>
      </c>
      <c r="J155" s="53"/>
      <c r="K155" s="56">
        <f t="shared" si="106"/>
        <v>92.833900000000014</v>
      </c>
      <c r="L155" s="40"/>
      <c r="M155" s="53">
        <f t="shared" si="100"/>
        <v>0.93</v>
      </c>
      <c r="N155" s="55">
        <f t="shared" si="101"/>
        <v>93.763900000000021</v>
      </c>
      <c r="O155" s="110">
        <f t="shared" si="102"/>
        <v>5.6258340000000011</v>
      </c>
      <c r="P155" s="54">
        <f t="shared" si="107"/>
        <v>99.389734000000018</v>
      </c>
      <c r="Q155" s="145">
        <v>0</v>
      </c>
      <c r="R155" s="53">
        <f t="shared" si="108"/>
        <v>99.389734000000018</v>
      </c>
      <c r="S155" s="56">
        <f t="shared" si="111"/>
        <v>9.9389734000000018</v>
      </c>
      <c r="T155" s="52" t="s">
        <v>365</v>
      </c>
      <c r="U155" s="39"/>
      <c r="V155" s="39" t="s">
        <v>369</v>
      </c>
    </row>
    <row r="156" spans="1:24" s="52" customFormat="1" ht="18.45" x14ac:dyDescent="0.5">
      <c r="A156" s="179" t="s">
        <v>329</v>
      </c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1"/>
      <c r="U156" s="39"/>
      <c r="V156" s="39"/>
    </row>
    <row r="157" spans="1:24" s="52" customFormat="1" x14ac:dyDescent="0.4">
      <c r="A157" s="41" t="s">
        <v>332</v>
      </c>
      <c r="B157" s="172">
        <v>108</v>
      </c>
      <c r="C157" s="128"/>
      <c r="D157" s="54">
        <f t="shared" ref="D157" si="112">ROUNDUP(((B157-C157)*$D$4),2)</f>
        <v>1.08</v>
      </c>
      <c r="E157" s="54">
        <f t="shared" ref="E157" si="113">(B157-C157)+D157</f>
        <v>109.08</v>
      </c>
      <c r="F157" s="54">
        <v>10.8</v>
      </c>
      <c r="G157" s="53">
        <f t="shared" ref="G157" si="114">E157+$F$4</f>
        <v>119.88</v>
      </c>
      <c r="H157" s="47">
        <f t="shared" ref="H157" si="115">G157*$H$4</f>
        <v>3.5963999999999996</v>
      </c>
      <c r="I157" s="47">
        <f t="shared" ref="I157" si="116">G157+H157</f>
        <v>123.4764</v>
      </c>
      <c r="J157" s="55"/>
      <c r="K157" s="56">
        <f t="shared" ref="K157" si="117">I157-J157</f>
        <v>123.4764</v>
      </c>
      <c r="L157" s="55"/>
      <c r="M157" s="55">
        <f t="shared" ref="M157" si="118">ROUNDUP((K157*$M$4),2)</f>
        <v>1.24</v>
      </c>
      <c r="N157" s="55">
        <f t="shared" ref="N157" si="119">(K157-L157)+M157</f>
        <v>124.71639999999999</v>
      </c>
      <c r="O157" s="110">
        <f t="shared" ref="O157" si="120">(K157-L157+M157)*$O$4</f>
        <v>7.4829839999999992</v>
      </c>
      <c r="P157" s="54">
        <f t="shared" ref="P157" si="121">N157+O157</f>
        <v>132.19938399999998</v>
      </c>
      <c r="Q157" s="98">
        <v>0</v>
      </c>
      <c r="R157" s="53">
        <f t="shared" ref="R157" si="122">P157-Q157</f>
        <v>132.19938399999998</v>
      </c>
      <c r="S157" s="56">
        <f t="shared" ref="S157" si="123">R157/10</f>
        <v>13.219938399999998</v>
      </c>
      <c r="U157" s="39"/>
      <c r="V157" s="39"/>
    </row>
    <row r="158" spans="1:24" s="52" customFormat="1" x14ac:dyDescent="0.4">
      <c r="A158" s="41"/>
      <c r="B158" s="32"/>
      <c r="C158" s="128"/>
      <c r="D158" s="54"/>
      <c r="E158" s="54"/>
      <c r="F158" s="54"/>
      <c r="G158" s="53"/>
      <c r="H158" s="47"/>
      <c r="I158" s="47"/>
      <c r="J158" s="55"/>
      <c r="K158" s="56"/>
      <c r="L158" s="55"/>
      <c r="M158" s="55"/>
      <c r="N158" s="55"/>
      <c r="O158" s="110"/>
      <c r="P158" s="54"/>
      <c r="Q158" s="98"/>
      <c r="R158" s="53"/>
      <c r="S158" s="56"/>
      <c r="T158" s="52" t="s">
        <v>330</v>
      </c>
      <c r="U158" s="39"/>
      <c r="V158" s="39"/>
    </row>
    <row r="159" spans="1:24" s="52" customFormat="1" x14ac:dyDescent="0.4">
      <c r="A159" s="41" t="s">
        <v>63</v>
      </c>
      <c r="B159" s="148">
        <v>76.2</v>
      </c>
      <c r="C159" s="128"/>
      <c r="D159" s="54">
        <f t="shared" ref="D159:D163" si="124">ROUNDUP(((B159-C159)*$D$4),2)</f>
        <v>0.77</v>
      </c>
      <c r="E159" s="54">
        <f t="shared" ref="E159:E163" si="125">(B159-C159)+D159</f>
        <v>76.97</v>
      </c>
      <c r="F159" s="54">
        <v>10.8</v>
      </c>
      <c r="G159" s="53">
        <f t="shared" ref="G159:G163" si="126">E159+$F$4</f>
        <v>87.77</v>
      </c>
      <c r="H159" s="47">
        <f t="shared" ref="H159:H163" si="127">G159*$H$4</f>
        <v>2.6330999999999998</v>
      </c>
      <c r="I159" s="47">
        <f t="shared" ref="I159:I163" si="128">G159+H159</f>
        <v>90.403099999999995</v>
      </c>
      <c r="J159" s="55"/>
      <c r="K159" s="56">
        <f t="shared" ref="K159:K163" si="129">I159-J159</f>
        <v>90.403099999999995</v>
      </c>
      <c r="L159" s="55"/>
      <c r="M159" s="55">
        <f t="shared" ref="M159:M191" si="130">ROUNDUP((K159*$M$4),2)</f>
        <v>0.91</v>
      </c>
      <c r="N159" s="55">
        <f t="shared" ref="N159:N191" si="131">(K159-L159)+M159</f>
        <v>91.313099999999991</v>
      </c>
      <c r="O159" s="110">
        <f t="shared" ref="O159:O191" si="132">(K159-L159+M159)*$O$4</f>
        <v>5.4787859999999995</v>
      </c>
      <c r="P159" s="54">
        <f t="shared" ref="P159:P191" si="133">N159+O159</f>
        <v>96.791885999999991</v>
      </c>
      <c r="Q159" s="147">
        <v>17.010000000000002</v>
      </c>
      <c r="R159" s="53">
        <f t="shared" ref="R159:R191" si="134">P159-Q159</f>
        <v>79.781885999999986</v>
      </c>
      <c r="S159" s="56">
        <f t="shared" ref="S159:S191" si="135">R159/10</f>
        <v>7.9781885999999984</v>
      </c>
      <c r="U159" s="39"/>
      <c r="V159" s="39"/>
    </row>
    <row r="160" spans="1:24" s="52" customFormat="1" x14ac:dyDescent="0.4">
      <c r="A160" s="41" t="s">
        <v>333</v>
      </c>
      <c r="B160" s="148">
        <v>76.2</v>
      </c>
      <c r="C160" s="128"/>
      <c r="D160" s="54">
        <f t="shared" si="124"/>
        <v>0.77</v>
      </c>
      <c r="E160" s="54">
        <f t="shared" si="125"/>
        <v>76.97</v>
      </c>
      <c r="F160" s="54">
        <v>10.8</v>
      </c>
      <c r="G160" s="53">
        <f t="shared" si="126"/>
        <v>87.77</v>
      </c>
      <c r="H160" s="47">
        <f t="shared" si="127"/>
        <v>2.6330999999999998</v>
      </c>
      <c r="I160" s="47">
        <f t="shared" si="128"/>
        <v>90.403099999999995</v>
      </c>
      <c r="J160" s="55"/>
      <c r="K160" s="56">
        <f t="shared" si="129"/>
        <v>90.403099999999995</v>
      </c>
      <c r="L160" s="55"/>
      <c r="M160" s="55">
        <f t="shared" si="130"/>
        <v>0.91</v>
      </c>
      <c r="N160" s="55">
        <f t="shared" si="131"/>
        <v>91.313099999999991</v>
      </c>
      <c r="O160" s="110">
        <f t="shared" si="132"/>
        <v>5.4787859999999995</v>
      </c>
      <c r="P160" s="54">
        <f t="shared" si="133"/>
        <v>96.791885999999991</v>
      </c>
      <c r="Q160" s="147">
        <v>17.010000000000002</v>
      </c>
      <c r="R160" s="53">
        <f t="shared" si="134"/>
        <v>79.781885999999986</v>
      </c>
      <c r="S160" s="56">
        <f t="shared" si="135"/>
        <v>7.9781885999999984</v>
      </c>
      <c r="T160" s="52" t="s">
        <v>330</v>
      </c>
      <c r="U160" s="39"/>
      <c r="V160" s="39"/>
      <c r="X160" s="143"/>
    </row>
    <row r="161" spans="1:24" s="52" customFormat="1" x14ac:dyDescent="0.4">
      <c r="A161" s="41" t="s">
        <v>334</v>
      </c>
      <c r="B161" s="148">
        <v>76.2</v>
      </c>
      <c r="C161" s="128"/>
      <c r="D161" s="54">
        <f t="shared" si="124"/>
        <v>0.77</v>
      </c>
      <c r="E161" s="54">
        <f t="shared" si="125"/>
        <v>76.97</v>
      </c>
      <c r="F161" s="54">
        <v>10.8</v>
      </c>
      <c r="G161" s="53">
        <f t="shared" si="126"/>
        <v>87.77</v>
      </c>
      <c r="H161" s="47">
        <f t="shared" si="127"/>
        <v>2.6330999999999998</v>
      </c>
      <c r="I161" s="47">
        <f t="shared" si="128"/>
        <v>90.403099999999995</v>
      </c>
      <c r="J161" s="55"/>
      <c r="K161" s="56">
        <f t="shared" si="129"/>
        <v>90.403099999999995</v>
      </c>
      <c r="L161" s="55"/>
      <c r="M161" s="55">
        <f t="shared" si="130"/>
        <v>0.91</v>
      </c>
      <c r="N161" s="55">
        <f t="shared" si="131"/>
        <v>91.313099999999991</v>
      </c>
      <c r="O161" s="110">
        <f t="shared" si="132"/>
        <v>5.4787859999999995</v>
      </c>
      <c r="P161" s="54">
        <f t="shared" si="133"/>
        <v>96.791885999999991</v>
      </c>
      <c r="Q161" s="147">
        <v>17.010000000000002</v>
      </c>
      <c r="R161" s="53">
        <f t="shared" si="134"/>
        <v>79.781885999999986</v>
      </c>
      <c r="S161" s="56">
        <f t="shared" si="135"/>
        <v>7.9781885999999984</v>
      </c>
      <c r="T161" s="52" t="s">
        <v>330</v>
      </c>
      <c r="U161" s="39"/>
      <c r="V161" s="39"/>
    </row>
    <row r="162" spans="1:24" s="52" customFormat="1" x14ac:dyDescent="0.4">
      <c r="A162" s="41" t="s">
        <v>335</v>
      </c>
      <c r="B162" s="148">
        <v>76.2</v>
      </c>
      <c r="C162" s="128"/>
      <c r="D162" s="54">
        <f t="shared" si="124"/>
        <v>0.77</v>
      </c>
      <c r="E162" s="54">
        <f t="shared" si="125"/>
        <v>76.97</v>
      </c>
      <c r="F162" s="54">
        <v>10.8</v>
      </c>
      <c r="G162" s="53">
        <f t="shared" si="126"/>
        <v>87.77</v>
      </c>
      <c r="H162" s="47">
        <f t="shared" si="127"/>
        <v>2.6330999999999998</v>
      </c>
      <c r="I162" s="47">
        <f t="shared" si="128"/>
        <v>90.403099999999995</v>
      </c>
      <c r="J162" s="55"/>
      <c r="K162" s="56">
        <f t="shared" si="129"/>
        <v>90.403099999999995</v>
      </c>
      <c r="L162" s="55"/>
      <c r="M162" s="55">
        <f t="shared" si="130"/>
        <v>0.91</v>
      </c>
      <c r="N162" s="55">
        <f t="shared" si="131"/>
        <v>91.313099999999991</v>
      </c>
      <c r="O162" s="110">
        <f t="shared" si="132"/>
        <v>5.4787859999999995</v>
      </c>
      <c r="P162" s="54">
        <f t="shared" si="133"/>
        <v>96.791885999999991</v>
      </c>
      <c r="Q162" s="147">
        <v>17.010000000000002</v>
      </c>
      <c r="R162" s="53">
        <f t="shared" si="134"/>
        <v>79.781885999999986</v>
      </c>
      <c r="S162" s="56">
        <f t="shared" si="135"/>
        <v>7.9781885999999984</v>
      </c>
      <c r="T162" s="52" t="s">
        <v>330</v>
      </c>
      <c r="U162" s="39"/>
      <c r="V162" s="39"/>
      <c r="X162" s="143"/>
    </row>
    <row r="163" spans="1:24" s="52" customFormat="1" x14ac:dyDescent="0.4">
      <c r="A163" s="41" t="s">
        <v>336</v>
      </c>
      <c r="B163" s="148">
        <v>76.2</v>
      </c>
      <c r="C163" s="128"/>
      <c r="D163" s="54">
        <f t="shared" si="124"/>
        <v>0.77</v>
      </c>
      <c r="E163" s="54">
        <f t="shared" si="125"/>
        <v>76.97</v>
      </c>
      <c r="F163" s="54">
        <v>10.8</v>
      </c>
      <c r="G163" s="53">
        <f t="shared" si="126"/>
        <v>87.77</v>
      </c>
      <c r="H163" s="47">
        <f t="shared" si="127"/>
        <v>2.6330999999999998</v>
      </c>
      <c r="I163" s="47">
        <f t="shared" si="128"/>
        <v>90.403099999999995</v>
      </c>
      <c r="J163" s="55"/>
      <c r="K163" s="56">
        <f t="shared" si="129"/>
        <v>90.403099999999995</v>
      </c>
      <c r="L163" s="55"/>
      <c r="M163" s="55">
        <f t="shared" si="130"/>
        <v>0.91</v>
      </c>
      <c r="N163" s="55">
        <f t="shared" si="131"/>
        <v>91.313099999999991</v>
      </c>
      <c r="O163" s="110">
        <f t="shared" si="132"/>
        <v>5.4787859999999995</v>
      </c>
      <c r="P163" s="54">
        <f t="shared" si="133"/>
        <v>96.791885999999991</v>
      </c>
      <c r="Q163" s="147">
        <v>17.010000000000002</v>
      </c>
      <c r="R163" s="53">
        <f t="shared" si="134"/>
        <v>79.781885999999986</v>
      </c>
      <c r="S163" s="56">
        <f t="shared" si="135"/>
        <v>7.9781885999999984</v>
      </c>
      <c r="T163" s="52" t="s">
        <v>330</v>
      </c>
      <c r="U163" s="39"/>
      <c r="V163" s="39"/>
    </row>
    <row r="164" spans="1:24" s="52" customFormat="1" x14ac:dyDescent="0.4">
      <c r="A164" s="41" t="s">
        <v>337</v>
      </c>
      <c r="B164" s="148">
        <v>76.2</v>
      </c>
      <c r="C164" s="128"/>
      <c r="D164" s="54">
        <v>0.7</v>
      </c>
      <c r="E164" s="54">
        <v>70.3</v>
      </c>
      <c r="F164" s="54">
        <v>10.8</v>
      </c>
      <c r="G164" s="53">
        <v>81.099999999999994</v>
      </c>
      <c r="H164" s="47">
        <v>2.4329999999999998</v>
      </c>
      <c r="I164" s="47">
        <v>83.532999999999987</v>
      </c>
      <c r="J164" s="55"/>
      <c r="K164" s="56">
        <v>83.532999999999987</v>
      </c>
      <c r="L164" s="55"/>
      <c r="M164" s="55">
        <f t="shared" si="130"/>
        <v>0.84</v>
      </c>
      <c r="N164" s="55">
        <f t="shared" si="131"/>
        <v>84.37299999999999</v>
      </c>
      <c r="O164" s="110">
        <f t="shared" si="132"/>
        <v>5.0623799999999992</v>
      </c>
      <c r="P164" s="54">
        <f t="shared" si="133"/>
        <v>89.435379999999995</v>
      </c>
      <c r="Q164" s="147">
        <v>17.010000000000002</v>
      </c>
      <c r="R164" s="53">
        <f t="shared" si="134"/>
        <v>72.42537999999999</v>
      </c>
      <c r="S164" s="56">
        <f t="shared" si="135"/>
        <v>7.2425379999999988</v>
      </c>
      <c r="T164" s="52" t="s">
        <v>330</v>
      </c>
      <c r="U164" s="39"/>
      <c r="V164" s="39"/>
      <c r="X164" s="144"/>
    </row>
    <row r="165" spans="1:24" s="52" customFormat="1" x14ac:dyDescent="0.4">
      <c r="A165" s="41" t="s">
        <v>340</v>
      </c>
      <c r="B165" s="148">
        <v>76.2</v>
      </c>
      <c r="C165" s="128"/>
      <c r="D165" s="54">
        <f t="shared" ref="D165:D172" si="136">ROUNDUP(((B165-C165)*$D$4),2)</f>
        <v>0.77</v>
      </c>
      <c r="E165" s="54">
        <f t="shared" ref="E165:E172" si="137">(B165-C165)+D165</f>
        <v>76.97</v>
      </c>
      <c r="F165" s="54">
        <v>10.8</v>
      </c>
      <c r="G165" s="53">
        <f t="shared" ref="G165:G172" si="138">E165+$F$4</f>
        <v>87.77</v>
      </c>
      <c r="H165" s="47">
        <f t="shared" ref="H165:H172" si="139">G165*$H$4</f>
        <v>2.6330999999999998</v>
      </c>
      <c r="I165" s="47">
        <f t="shared" ref="I165:I172" si="140">G165+H165</f>
        <v>90.403099999999995</v>
      </c>
      <c r="J165" s="55"/>
      <c r="K165" s="56">
        <f t="shared" ref="K165:K172" si="141">I165-J165</f>
        <v>90.403099999999995</v>
      </c>
      <c r="L165" s="55"/>
      <c r="M165" s="55">
        <f t="shared" si="130"/>
        <v>0.91</v>
      </c>
      <c r="N165" s="55">
        <f t="shared" si="131"/>
        <v>91.313099999999991</v>
      </c>
      <c r="O165" s="110">
        <f t="shared" si="132"/>
        <v>5.4787859999999995</v>
      </c>
      <c r="P165" s="54">
        <f t="shared" si="133"/>
        <v>96.791885999999991</v>
      </c>
      <c r="Q165" s="147">
        <v>10.51</v>
      </c>
      <c r="R165" s="53">
        <f t="shared" si="134"/>
        <v>86.281885999999986</v>
      </c>
      <c r="S165" s="56">
        <f t="shared" si="135"/>
        <v>8.6281885999999979</v>
      </c>
      <c r="T165" s="52" t="s">
        <v>330</v>
      </c>
      <c r="U165" s="39"/>
      <c r="V165" s="39"/>
    </row>
    <row r="166" spans="1:24" s="52" customFormat="1" x14ac:dyDescent="0.4">
      <c r="A166" s="41" t="s">
        <v>341</v>
      </c>
      <c r="B166" s="148">
        <v>76.2</v>
      </c>
      <c r="C166" s="128"/>
      <c r="D166" s="54">
        <f t="shared" si="136"/>
        <v>0.77</v>
      </c>
      <c r="E166" s="54">
        <f t="shared" si="137"/>
        <v>76.97</v>
      </c>
      <c r="F166" s="54">
        <v>10.8</v>
      </c>
      <c r="G166" s="53">
        <f t="shared" si="138"/>
        <v>87.77</v>
      </c>
      <c r="H166" s="47">
        <f t="shared" si="139"/>
        <v>2.6330999999999998</v>
      </c>
      <c r="I166" s="47">
        <f t="shared" si="140"/>
        <v>90.403099999999995</v>
      </c>
      <c r="J166" s="55"/>
      <c r="K166" s="56">
        <f t="shared" si="141"/>
        <v>90.403099999999995</v>
      </c>
      <c r="L166" s="55"/>
      <c r="M166" s="55">
        <f t="shared" si="130"/>
        <v>0.91</v>
      </c>
      <c r="N166" s="55">
        <f t="shared" si="131"/>
        <v>91.313099999999991</v>
      </c>
      <c r="O166" s="110">
        <f t="shared" si="132"/>
        <v>5.4787859999999995</v>
      </c>
      <c r="P166" s="54">
        <f t="shared" si="133"/>
        <v>96.791885999999991</v>
      </c>
      <c r="Q166" s="145">
        <v>10.51</v>
      </c>
      <c r="R166" s="53">
        <f t="shared" si="134"/>
        <v>86.281885999999986</v>
      </c>
      <c r="S166" s="56">
        <f t="shared" si="135"/>
        <v>8.6281885999999979</v>
      </c>
      <c r="T166" s="52" t="s">
        <v>330</v>
      </c>
      <c r="U166" s="39"/>
      <c r="V166" s="39"/>
      <c r="X166" s="144"/>
    </row>
    <row r="167" spans="1:24" s="52" customFormat="1" x14ac:dyDescent="0.4">
      <c r="A167" s="41" t="s">
        <v>342</v>
      </c>
      <c r="B167" s="148">
        <v>76.2</v>
      </c>
      <c r="C167" s="128"/>
      <c r="D167" s="54">
        <f t="shared" si="136"/>
        <v>0.77</v>
      </c>
      <c r="E167" s="54">
        <f t="shared" si="137"/>
        <v>76.97</v>
      </c>
      <c r="F167" s="54">
        <v>10.8</v>
      </c>
      <c r="G167" s="53">
        <f t="shared" si="138"/>
        <v>87.77</v>
      </c>
      <c r="H167" s="47">
        <f t="shared" si="139"/>
        <v>2.6330999999999998</v>
      </c>
      <c r="I167" s="47">
        <f t="shared" si="140"/>
        <v>90.403099999999995</v>
      </c>
      <c r="J167" s="55"/>
      <c r="K167" s="56">
        <f t="shared" si="141"/>
        <v>90.403099999999995</v>
      </c>
      <c r="L167" s="55"/>
      <c r="M167" s="55">
        <f t="shared" si="130"/>
        <v>0.91</v>
      </c>
      <c r="N167" s="55">
        <f t="shared" si="131"/>
        <v>91.313099999999991</v>
      </c>
      <c r="O167" s="110">
        <f t="shared" si="132"/>
        <v>5.4787859999999995</v>
      </c>
      <c r="P167" s="54">
        <f t="shared" si="133"/>
        <v>96.791885999999991</v>
      </c>
      <c r="Q167" s="145">
        <v>10.51</v>
      </c>
      <c r="R167" s="53">
        <f t="shared" si="134"/>
        <v>86.281885999999986</v>
      </c>
      <c r="S167" s="56">
        <f t="shared" si="135"/>
        <v>8.6281885999999979</v>
      </c>
      <c r="T167" s="52" t="s">
        <v>330</v>
      </c>
      <c r="U167" s="39"/>
      <c r="V167" s="39"/>
      <c r="X167" s="144"/>
    </row>
    <row r="168" spans="1:24" s="52" customFormat="1" x14ac:dyDescent="0.4">
      <c r="A168" s="41" t="s">
        <v>343</v>
      </c>
      <c r="B168" s="148">
        <v>76.2</v>
      </c>
      <c r="C168" s="128"/>
      <c r="D168" s="54">
        <f t="shared" si="136"/>
        <v>0.77</v>
      </c>
      <c r="E168" s="54">
        <f t="shared" si="137"/>
        <v>76.97</v>
      </c>
      <c r="F168" s="54">
        <v>10.8</v>
      </c>
      <c r="G168" s="53">
        <f t="shared" si="138"/>
        <v>87.77</v>
      </c>
      <c r="H168" s="47">
        <f t="shared" si="139"/>
        <v>2.6330999999999998</v>
      </c>
      <c r="I168" s="47">
        <f t="shared" si="140"/>
        <v>90.403099999999995</v>
      </c>
      <c r="J168" s="55"/>
      <c r="K168" s="56">
        <f t="shared" si="141"/>
        <v>90.403099999999995</v>
      </c>
      <c r="L168" s="55"/>
      <c r="M168" s="55">
        <f t="shared" si="130"/>
        <v>0.91</v>
      </c>
      <c r="N168" s="55">
        <f t="shared" si="131"/>
        <v>91.313099999999991</v>
      </c>
      <c r="O168" s="110">
        <f t="shared" si="132"/>
        <v>5.4787859999999995</v>
      </c>
      <c r="P168" s="54">
        <f t="shared" si="133"/>
        <v>96.791885999999991</v>
      </c>
      <c r="Q168" s="147">
        <v>10.51</v>
      </c>
      <c r="R168" s="53">
        <f t="shared" si="134"/>
        <v>86.281885999999986</v>
      </c>
      <c r="S168" s="56">
        <f t="shared" si="135"/>
        <v>8.6281885999999979</v>
      </c>
      <c r="T168" s="52" t="s">
        <v>330</v>
      </c>
      <c r="U168" s="39"/>
      <c r="V168" s="39"/>
      <c r="X168" s="143"/>
    </row>
    <row r="169" spans="1:24" s="52" customFormat="1" x14ac:dyDescent="0.4">
      <c r="A169" s="41" t="s">
        <v>344</v>
      </c>
      <c r="B169" s="148">
        <v>76.2</v>
      </c>
      <c r="C169" s="128"/>
      <c r="D169" s="54">
        <f t="shared" si="136"/>
        <v>0.77</v>
      </c>
      <c r="E169" s="54">
        <f t="shared" si="137"/>
        <v>76.97</v>
      </c>
      <c r="F169" s="54">
        <v>10.8</v>
      </c>
      <c r="G169" s="53">
        <f t="shared" si="138"/>
        <v>87.77</v>
      </c>
      <c r="H169" s="47">
        <f t="shared" si="139"/>
        <v>2.6330999999999998</v>
      </c>
      <c r="I169" s="47">
        <f t="shared" si="140"/>
        <v>90.403099999999995</v>
      </c>
      <c r="J169" s="55"/>
      <c r="K169" s="56">
        <f t="shared" si="141"/>
        <v>90.403099999999995</v>
      </c>
      <c r="L169" s="55"/>
      <c r="M169" s="55">
        <f t="shared" si="130"/>
        <v>0.91</v>
      </c>
      <c r="N169" s="55">
        <f t="shared" si="131"/>
        <v>91.313099999999991</v>
      </c>
      <c r="O169" s="110">
        <f t="shared" si="132"/>
        <v>5.4787859999999995</v>
      </c>
      <c r="P169" s="54">
        <f t="shared" si="133"/>
        <v>96.791885999999991</v>
      </c>
      <c r="Q169" s="147">
        <v>10.51</v>
      </c>
      <c r="R169" s="53">
        <f t="shared" si="134"/>
        <v>86.281885999999986</v>
      </c>
      <c r="S169" s="56">
        <f t="shared" si="135"/>
        <v>8.6281885999999979</v>
      </c>
      <c r="T169" s="52" t="s">
        <v>330</v>
      </c>
      <c r="U169" s="39"/>
      <c r="V169" s="39" t="s">
        <v>367</v>
      </c>
      <c r="X169" s="144"/>
    </row>
    <row r="170" spans="1:24" s="52" customFormat="1" x14ac:dyDescent="0.4">
      <c r="A170" s="41" t="s">
        <v>345</v>
      </c>
      <c r="B170" s="148">
        <v>76.2</v>
      </c>
      <c r="C170" s="128"/>
      <c r="D170" s="54">
        <f t="shared" si="136"/>
        <v>0.77</v>
      </c>
      <c r="E170" s="54">
        <f t="shared" si="137"/>
        <v>76.97</v>
      </c>
      <c r="F170" s="54">
        <v>10.8</v>
      </c>
      <c r="G170" s="53">
        <f t="shared" si="138"/>
        <v>87.77</v>
      </c>
      <c r="H170" s="47">
        <f t="shared" si="139"/>
        <v>2.6330999999999998</v>
      </c>
      <c r="I170" s="47">
        <f t="shared" si="140"/>
        <v>90.403099999999995</v>
      </c>
      <c r="J170" s="55"/>
      <c r="K170" s="56">
        <f t="shared" si="141"/>
        <v>90.403099999999995</v>
      </c>
      <c r="L170" s="55"/>
      <c r="M170" s="55">
        <f t="shared" si="130"/>
        <v>0.91</v>
      </c>
      <c r="N170" s="55">
        <f t="shared" si="131"/>
        <v>91.313099999999991</v>
      </c>
      <c r="O170" s="110">
        <f t="shared" si="132"/>
        <v>5.4787859999999995</v>
      </c>
      <c r="P170" s="54">
        <f>N170+O170</f>
        <v>96.791885999999991</v>
      </c>
      <c r="Q170" s="147">
        <v>10.51</v>
      </c>
      <c r="R170" s="53">
        <f>P170-Q170</f>
        <v>86.281885999999986</v>
      </c>
      <c r="S170" s="56">
        <f>R170/10</f>
        <v>8.6281885999999979</v>
      </c>
      <c r="T170" s="52" t="s">
        <v>330</v>
      </c>
      <c r="U170" s="39"/>
      <c r="V170" s="39"/>
    </row>
    <row r="171" spans="1:24" s="52" customFormat="1" x14ac:dyDescent="0.4">
      <c r="A171" s="41" t="s">
        <v>372</v>
      </c>
      <c r="B171" s="148">
        <v>76.2</v>
      </c>
      <c r="C171" s="128"/>
      <c r="D171" s="54">
        <f t="shared" si="136"/>
        <v>0.77</v>
      </c>
      <c r="E171" s="54">
        <f t="shared" si="137"/>
        <v>76.97</v>
      </c>
      <c r="F171" s="54"/>
      <c r="G171" s="53">
        <f t="shared" si="138"/>
        <v>87.77</v>
      </c>
      <c r="H171" s="47">
        <f t="shared" si="139"/>
        <v>2.6330999999999998</v>
      </c>
      <c r="I171" s="47">
        <f t="shared" si="140"/>
        <v>90.403099999999995</v>
      </c>
      <c r="J171" s="55"/>
      <c r="K171" s="56">
        <f t="shared" si="141"/>
        <v>90.403099999999995</v>
      </c>
      <c r="L171" s="55"/>
      <c r="M171" s="55">
        <f t="shared" si="130"/>
        <v>0.91</v>
      </c>
      <c r="N171" s="55">
        <f t="shared" si="131"/>
        <v>91.313099999999991</v>
      </c>
      <c r="O171" s="110">
        <f t="shared" si="132"/>
        <v>5.4787859999999995</v>
      </c>
      <c r="P171" s="54">
        <f>N171+O171</f>
        <v>96.791885999999991</v>
      </c>
      <c r="Q171" s="145">
        <v>10.51</v>
      </c>
      <c r="R171" s="53">
        <f>P171-Q171</f>
        <v>86.281885999999986</v>
      </c>
      <c r="S171" s="56">
        <f>R171/10</f>
        <v>8.6281885999999979</v>
      </c>
      <c r="T171" s="52" t="s">
        <v>330</v>
      </c>
      <c r="U171" s="39"/>
      <c r="V171" s="39"/>
    </row>
    <row r="172" spans="1:24" s="52" customFormat="1" x14ac:dyDescent="0.4">
      <c r="A172" s="41" t="s">
        <v>373</v>
      </c>
      <c r="B172" s="148">
        <v>76.2</v>
      </c>
      <c r="C172" s="128"/>
      <c r="D172" s="54">
        <f t="shared" si="136"/>
        <v>0.77</v>
      </c>
      <c r="E172" s="54">
        <f t="shared" si="137"/>
        <v>76.97</v>
      </c>
      <c r="F172" s="54"/>
      <c r="G172" s="53">
        <f t="shared" si="138"/>
        <v>87.77</v>
      </c>
      <c r="H172" s="47">
        <f t="shared" si="139"/>
        <v>2.6330999999999998</v>
      </c>
      <c r="I172" s="47">
        <f t="shared" si="140"/>
        <v>90.403099999999995</v>
      </c>
      <c r="J172" s="55"/>
      <c r="K172" s="56">
        <f t="shared" si="141"/>
        <v>90.403099999999995</v>
      </c>
      <c r="L172" s="55"/>
      <c r="M172" s="55">
        <f t="shared" si="130"/>
        <v>0.91</v>
      </c>
      <c r="N172" s="55">
        <f t="shared" si="131"/>
        <v>91.313099999999991</v>
      </c>
      <c r="O172" s="110">
        <f t="shared" si="132"/>
        <v>5.4787859999999995</v>
      </c>
      <c r="P172" s="54">
        <f>N172+O172</f>
        <v>96.791885999999991</v>
      </c>
      <c r="Q172" s="147">
        <v>17.010000000000002</v>
      </c>
      <c r="R172" s="53">
        <f>P172-Q172</f>
        <v>79.781885999999986</v>
      </c>
      <c r="S172" s="56">
        <f>R172/10</f>
        <v>7.9781885999999984</v>
      </c>
      <c r="T172" s="52" t="s">
        <v>330</v>
      </c>
      <c r="U172" s="39"/>
      <c r="V172" s="39"/>
      <c r="X172" s="143"/>
    </row>
    <row r="173" spans="1:24" s="52" customFormat="1" x14ac:dyDescent="0.4">
      <c r="A173" s="41" t="s">
        <v>346</v>
      </c>
      <c r="B173" s="148">
        <v>76.2</v>
      </c>
      <c r="C173" s="128"/>
      <c r="D173" s="54">
        <v>0.7</v>
      </c>
      <c r="E173" s="54">
        <v>70.3</v>
      </c>
      <c r="F173" s="54">
        <v>10.8</v>
      </c>
      <c r="G173" s="53">
        <v>81.099999999999994</v>
      </c>
      <c r="H173" s="47">
        <v>2.4329999999999998</v>
      </c>
      <c r="I173" s="47">
        <v>83.532999999999987</v>
      </c>
      <c r="J173" s="55"/>
      <c r="K173" s="56">
        <v>83.532999999999987</v>
      </c>
      <c r="L173" s="55"/>
      <c r="M173" s="55">
        <f t="shared" si="130"/>
        <v>0.84</v>
      </c>
      <c r="N173" s="55">
        <f t="shared" si="131"/>
        <v>84.37299999999999</v>
      </c>
      <c r="O173" s="110">
        <f t="shared" si="132"/>
        <v>5.0623799999999992</v>
      </c>
      <c r="P173" s="54">
        <f t="shared" ref="P173:P174" si="142">N173+O173</f>
        <v>89.435379999999995</v>
      </c>
      <c r="Q173" s="147">
        <v>17.010000000000002</v>
      </c>
      <c r="R173" s="53">
        <f t="shared" ref="R173:R174" si="143">P173-Q173</f>
        <v>72.42537999999999</v>
      </c>
      <c r="S173" s="56">
        <f t="shared" ref="S173:S174" si="144">R173/10</f>
        <v>7.2425379999999988</v>
      </c>
      <c r="T173" s="52" t="s">
        <v>330</v>
      </c>
      <c r="U173" s="39"/>
      <c r="V173" s="39"/>
      <c r="X173" s="143"/>
    </row>
    <row r="174" spans="1:24" s="52" customFormat="1" x14ac:dyDescent="0.4">
      <c r="A174" s="41" t="s">
        <v>374</v>
      </c>
      <c r="B174" s="148">
        <v>76.2</v>
      </c>
      <c r="C174" s="128"/>
      <c r="D174" s="54">
        <v>0.7</v>
      </c>
      <c r="E174" s="54">
        <v>70.3</v>
      </c>
      <c r="F174" s="54">
        <v>10.8</v>
      </c>
      <c r="G174" s="53">
        <v>81.099999999999994</v>
      </c>
      <c r="H174" s="47">
        <v>2.4329999999999998</v>
      </c>
      <c r="I174" s="47">
        <v>83.532999999999987</v>
      </c>
      <c r="J174" s="55"/>
      <c r="K174" s="56">
        <v>83.532999999999987</v>
      </c>
      <c r="L174" s="55"/>
      <c r="M174" s="55">
        <f t="shared" si="130"/>
        <v>0.84</v>
      </c>
      <c r="N174" s="55">
        <f t="shared" si="131"/>
        <v>84.37299999999999</v>
      </c>
      <c r="O174" s="110">
        <f t="shared" si="132"/>
        <v>5.0623799999999992</v>
      </c>
      <c r="P174" s="54">
        <f t="shared" si="142"/>
        <v>89.435379999999995</v>
      </c>
      <c r="Q174" s="147">
        <v>17.010000000000002</v>
      </c>
      <c r="R174" s="53">
        <f t="shared" si="143"/>
        <v>72.42537999999999</v>
      </c>
      <c r="S174" s="56">
        <f t="shared" si="144"/>
        <v>7.2425379999999988</v>
      </c>
      <c r="T174" s="52" t="s">
        <v>330</v>
      </c>
      <c r="U174" s="39"/>
      <c r="V174" s="39"/>
      <c r="X174" s="143"/>
    </row>
    <row r="175" spans="1:24" s="52" customFormat="1" x14ac:dyDescent="0.4">
      <c r="A175" s="41" t="s">
        <v>359</v>
      </c>
      <c r="B175" s="148">
        <v>76.2</v>
      </c>
      <c r="C175" s="128"/>
      <c r="D175" s="54">
        <v>0.7</v>
      </c>
      <c r="E175" s="54">
        <v>70.3</v>
      </c>
      <c r="F175" s="54">
        <v>10.8</v>
      </c>
      <c r="G175" s="53">
        <v>81.099999999999994</v>
      </c>
      <c r="H175" s="47">
        <v>2.4329999999999998</v>
      </c>
      <c r="I175" s="47">
        <v>83.532999999999987</v>
      </c>
      <c r="J175" s="55"/>
      <c r="K175" s="56">
        <v>83.532999999999987</v>
      </c>
      <c r="L175" s="55"/>
      <c r="M175" s="55">
        <f t="shared" si="130"/>
        <v>0.84</v>
      </c>
      <c r="N175" s="55">
        <f t="shared" si="131"/>
        <v>84.37299999999999</v>
      </c>
      <c r="O175" s="110">
        <f t="shared" si="132"/>
        <v>5.0623799999999992</v>
      </c>
      <c r="P175" s="54">
        <f t="shared" si="133"/>
        <v>89.435379999999995</v>
      </c>
      <c r="Q175" s="147">
        <v>17.010000000000002</v>
      </c>
      <c r="R175" s="53">
        <f t="shared" si="134"/>
        <v>72.42537999999999</v>
      </c>
      <c r="S175" s="56">
        <f t="shared" si="135"/>
        <v>7.2425379999999988</v>
      </c>
      <c r="T175" s="52" t="s">
        <v>330</v>
      </c>
      <c r="U175" s="39"/>
      <c r="V175" s="39"/>
      <c r="X175" s="144"/>
    </row>
    <row r="176" spans="1:24" s="52" customFormat="1" x14ac:dyDescent="0.4">
      <c r="A176" s="41" t="s">
        <v>360</v>
      </c>
      <c r="B176" s="148">
        <v>76.2</v>
      </c>
      <c r="C176" s="128"/>
      <c r="D176" s="54">
        <v>0.7</v>
      </c>
      <c r="E176" s="54">
        <v>70.3</v>
      </c>
      <c r="F176" s="54">
        <v>10.8</v>
      </c>
      <c r="G176" s="53">
        <v>81.099999999999994</v>
      </c>
      <c r="H176" s="47">
        <v>2.4329999999999998</v>
      </c>
      <c r="I176" s="47">
        <v>83.532999999999987</v>
      </c>
      <c r="J176" s="55"/>
      <c r="K176" s="56">
        <v>83.532999999999987</v>
      </c>
      <c r="L176" s="55"/>
      <c r="M176" s="55">
        <f t="shared" si="130"/>
        <v>0.84</v>
      </c>
      <c r="N176" s="55">
        <f t="shared" si="131"/>
        <v>84.37299999999999</v>
      </c>
      <c r="O176" s="110">
        <f t="shared" si="132"/>
        <v>5.0623799999999992</v>
      </c>
      <c r="P176" s="54">
        <f t="shared" si="133"/>
        <v>89.435379999999995</v>
      </c>
      <c r="Q176" s="147">
        <v>17.010000000000002</v>
      </c>
      <c r="R176" s="53">
        <f t="shared" si="134"/>
        <v>72.42537999999999</v>
      </c>
      <c r="S176" s="56">
        <f t="shared" si="135"/>
        <v>7.2425379999999988</v>
      </c>
      <c r="T176" s="52" t="s">
        <v>330</v>
      </c>
      <c r="U176" s="39"/>
      <c r="V176" s="39"/>
      <c r="X176" s="144"/>
    </row>
    <row r="177" spans="1:24" s="52" customFormat="1" x14ac:dyDescent="0.4">
      <c r="A177" s="41"/>
      <c r="B177" s="32"/>
      <c r="C177" s="128"/>
      <c r="D177" s="54"/>
      <c r="E177" s="54"/>
      <c r="F177" s="54"/>
      <c r="G177" s="53"/>
      <c r="H177" s="47"/>
      <c r="I177" s="47"/>
      <c r="J177" s="55"/>
      <c r="K177" s="56"/>
      <c r="L177" s="55"/>
      <c r="M177" s="55"/>
      <c r="N177" s="55"/>
      <c r="O177" s="110"/>
      <c r="P177" s="54"/>
      <c r="Q177" s="98"/>
      <c r="R177" s="53"/>
      <c r="S177" s="56"/>
      <c r="T177" s="52" t="s">
        <v>330</v>
      </c>
      <c r="U177" s="39"/>
      <c r="V177" s="39"/>
      <c r="X177" s="144"/>
    </row>
    <row r="178" spans="1:24" s="52" customFormat="1" x14ac:dyDescent="0.4">
      <c r="A178" s="41" t="s">
        <v>338</v>
      </c>
      <c r="B178" s="148">
        <v>84.5</v>
      </c>
      <c r="C178" s="128"/>
      <c r="D178" s="54">
        <f t="shared" ref="D178:D191" si="145">ROUNDUP(((B178-C178)*$D$4),2)</f>
        <v>0.85</v>
      </c>
      <c r="E178" s="54">
        <f t="shared" ref="E178:E191" si="146">(B178-C178)+D178</f>
        <v>85.35</v>
      </c>
      <c r="F178" s="54">
        <v>10.8</v>
      </c>
      <c r="G178" s="53">
        <f t="shared" ref="G178:G191" si="147">E178+$F$4</f>
        <v>96.149999999999991</v>
      </c>
      <c r="H178" s="47">
        <f t="shared" ref="H178:H191" si="148">G178*$H$4</f>
        <v>2.8844999999999996</v>
      </c>
      <c r="I178" s="47">
        <f t="shared" ref="I178:I191" si="149">G178+H178</f>
        <v>99.034499999999994</v>
      </c>
      <c r="J178" s="55"/>
      <c r="K178" s="56">
        <f t="shared" ref="K178:K191" si="150">I178-J178</f>
        <v>99.034499999999994</v>
      </c>
      <c r="L178" s="55"/>
      <c r="M178" s="55">
        <f t="shared" ref="M178:M179" si="151">ROUNDUP((K178*$M$4),2)</f>
        <v>1</v>
      </c>
      <c r="N178" s="55">
        <f t="shared" ref="N178:N179" si="152">(K178-L178)+M178</f>
        <v>100.03449999999999</v>
      </c>
      <c r="O178" s="110">
        <f t="shared" ref="O178:O179" si="153">(K178-L178+M178)*$O$4</f>
        <v>6.0020699999999998</v>
      </c>
      <c r="P178" s="54">
        <f t="shared" ref="P178:P179" si="154">N178+O178</f>
        <v>106.03657</v>
      </c>
      <c r="Q178" s="98"/>
      <c r="R178" s="53">
        <f t="shared" ref="R178:R179" si="155">P178-Q178</f>
        <v>106.03657</v>
      </c>
      <c r="S178" s="56">
        <f t="shared" ref="S178:S179" si="156">R178/10</f>
        <v>10.603657</v>
      </c>
      <c r="U178" s="39"/>
      <c r="V178" s="39"/>
      <c r="X178" s="144"/>
    </row>
    <row r="179" spans="1:24" s="52" customFormat="1" x14ac:dyDescent="0.4">
      <c r="A179" s="41" t="s">
        <v>339</v>
      </c>
      <c r="B179" s="148">
        <v>84.5</v>
      </c>
      <c r="C179" s="128"/>
      <c r="D179" s="54">
        <f t="shared" si="145"/>
        <v>0.85</v>
      </c>
      <c r="E179" s="54">
        <f t="shared" si="146"/>
        <v>85.35</v>
      </c>
      <c r="F179" s="54">
        <v>10.8</v>
      </c>
      <c r="G179" s="53">
        <f t="shared" si="147"/>
        <v>96.149999999999991</v>
      </c>
      <c r="H179" s="47">
        <f t="shared" si="148"/>
        <v>2.8844999999999996</v>
      </c>
      <c r="I179" s="47">
        <f t="shared" si="149"/>
        <v>99.034499999999994</v>
      </c>
      <c r="J179" s="55"/>
      <c r="K179" s="56">
        <f t="shared" si="150"/>
        <v>99.034499999999994</v>
      </c>
      <c r="L179" s="55"/>
      <c r="M179" s="55">
        <f t="shared" si="151"/>
        <v>1</v>
      </c>
      <c r="N179" s="55">
        <f t="shared" si="152"/>
        <v>100.03449999999999</v>
      </c>
      <c r="O179" s="110">
        <f t="shared" si="153"/>
        <v>6.0020699999999998</v>
      </c>
      <c r="P179" s="54">
        <f t="shared" si="154"/>
        <v>106.03657</v>
      </c>
      <c r="Q179" s="98"/>
      <c r="R179" s="53">
        <f t="shared" si="155"/>
        <v>106.03657</v>
      </c>
      <c r="S179" s="56">
        <f t="shared" si="156"/>
        <v>10.603657</v>
      </c>
      <c r="U179" s="39"/>
      <c r="V179" s="39"/>
      <c r="X179" s="144"/>
    </row>
    <row r="180" spans="1:24" s="52" customFormat="1" x14ac:dyDescent="0.4">
      <c r="A180" s="41" t="s">
        <v>347</v>
      </c>
      <c r="B180" s="148">
        <v>84.5</v>
      </c>
      <c r="C180" s="128"/>
      <c r="D180" s="54">
        <f t="shared" si="145"/>
        <v>0.85</v>
      </c>
      <c r="E180" s="54">
        <f t="shared" si="146"/>
        <v>85.35</v>
      </c>
      <c r="F180" s="54">
        <v>10.8</v>
      </c>
      <c r="G180" s="53">
        <f t="shared" si="147"/>
        <v>96.149999999999991</v>
      </c>
      <c r="H180" s="47">
        <f t="shared" si="148"/>
        <v>2.8844999999999996</v>
      </c>
      <c r="I180" s="47">
        <f t="shared" si="149"/>
        <v>99.034499999999994</v>
      </c>
      <c r="J180" s="55"/>
      <c r="K180" s="56">
        <f t="shared" si="150"/>
        <v>99.034499999999994</v>
      </c>
      <c r="L180" s="55"/>
      <c r="M180" s="55">
        <f t="shared" si="130"/>
        <v>1</v>
      </c>
      <c r="N180" s="55">
        <f t="shared" si="131"/>
        <v>100.03449999999999</v>
      </c>
      <c r="O180" s="110">
        <f t="shared" si="132"/>
        <v>6.0020699999999998</v>
      </c>
      <c r="P180" s="54">
        <f t="shared" si="133"/>
        <v>106.03657</v>
      </c>
      <c r="Q180" s="98"/>
      <c r="R180" s="53">
        <f t="shared" si="134"/>
        <v>106.03657</v>
      </c>
      <c r="S180" s="56">
        <f t="shared" si="135"/>
        <v>10.603657</v>
      </c>
      <c r="T180" s="52" t="s">
        <v>330</v>
      </c>
      <c r="U180" s="39"/>
      <c r="V180" s="39"/>
      <c r="X180" s="144"/>
    </row>
    <row r="181" spans="1:24" s="52" customFormat="1" x14ac:dyDescent="0.4">
      <c r="A181" s="41" t="s">
        <v>348</v>
      </c>
      <c r="B181" s="148">
        <v>84.5</v>
      </c>
      <c r="C181" s="128"/>
      <c r="D181" s="54">
        <f t="shared" si="145"/>
        <v>0.85</v>
      </c>
      <c r="E181" s="54">
        <f t="shared" si="146"/>
        <v>85.35</v>
      </c>
      <c r="F181" s="54">
        <v>10.8</v>
      </c>
      <c r="G181" s="53">
        <f t="shared" si="147"/>
        <v>96.149999999999991</v>
      </c>
      <c r="H181" s="47">
        <f t="shared" si="148"/>
        <v>2.8844999999999996</v>
      </c>
      <c r="I181" s="47">
        <f t="shared" si="149"/>
        <v>99.034499999999994</v>
      </c>
      <c r="J181" s="55"/>
      <c r="K181" s="56">
        <f t="shared" si="150"/>
        <v>99.034499999999994</v>
      </c>
      <c r="L181" s="55"/>
      <c r="M181" s="55">
        <f t="shared" si="130"/>
        <v>1</v>
      </c>
      <c r="N181" s="55">
        <f t="shared" si="131"/>
        <v>100.03449999999999</v>
      </c>
      <c r="O181" s="110">
        <f t="shared" si="132"/>
        <v>6.0020699999999998</v>
      </c>
      <c r="P181" s="54">
        <f t="shared" si="133"/>
        <v>106.03657</v>
      </c>
      <c r="Q181" s="98"/>
      <c r="R181" s="53">
        <f t="shared" si="134"/>
        <v>106.03657</v>
      </c>
      <c r="S181" s="56">
        <f t="shared" si="135"/>
        <v>10.603657</v>
      </c>
      <c r="T181" s="52" t="s">
        <v>330</v>
      </c>
      <c r="U181" s="39"/>
      <c r="V181" s="39"/>
      <c r="X181" s="144"/>
    </row>
    <row r="182" spans="1:24" s="52" customFormat="1" x14ac:dyDescent="0.4">
      <c r="A182" s="41" t="s">
        <v>349</v>
      </c>
      <c r="B182" s="148">
        <v>84.5</v>
      </c>
      <c r="C182" s="128"/>
      <c r="D182" s="54">
        <f t="shared" si="145"/>
        <v>0.85</v>
      </c>
      <c r="E182" s="54">
        <f t="shared" si="146"/>
        <v>85.35</v>
      </c>
      <c r="F182" s="54">
        <v>10.8</v>
      </c>
      <c r="G182" s="53">
        <f t="shared" si="147"/>
        <v>96.149999999999991</v>
      </c>
      <c r="H182" s="47">
        <f t="shared" si="148"/>
        <v>2.8844999999999996</v>
      </c>
      <c r="I182" s="47">
        <f t="shared" si="149"/>
        <v>99.034499999999994</v>
      </c>
      <c r="J182" s="55"/>
      <c r="K182" s="56">
        <f t="shared" si="150"/>
        <v>99.034499999999994</v>
      </c>
      <c r="L182" s="55"/>
      <c r="M182" s="55">
        <f t="shared" si="130"/>
        <v>1</v>
      </c>
      <c r="N182" s="55">
        <f t="shared" si="131"/>
        <v>100.03449999999999</v>
      </c>
      <c r="O182" s="110">
        <f t="shared" si="132"/>
        <v>6.0020699999999998</v>
      </c>
      <c r="P182" s="54">
        <f t="shared" si="133"/>
        <v>106.03657</v>
      </c>
      <c r="Q182" s="98"/>
      <c r="R182" s="53">
        <f t="shared" si="134"/>
        <v>106.03657</v>
      </c>
      <c r="S182" s="56">
        <f t="shared" si="135"/>
        <v>10.603657</v>
      </c>
      <c r="T182" s="52" t="s">
        <v>330</v>
      </c>
      <c r="U182" s="39"/>
      <c r="V182" s="39"/>
      <c r="X182" s="144"/>
    </row>
    <row r="183" spans="1:24" s="52" customFormat="1" x14ac:dyDescent="0.4">
      <c r="A183" s="41" t="s">
        <v>350</v>
      </c>
      <c r="B183" s="148">
        <v>84.5</v>
      </c>
      <c r="C183" s="128"/>
      <c r="D183" s="54">
        <f t="shared" si="145"/>
        <v>0.85</v>
      </c>
      <c r="E183" s="54">
        <f t="shared" si="146"/>
        <v>85.35</v>
      </c>
      <c r="F183" s="54">
        <v>10.8</v>
      </c>
      <c r="G183" s="53">
        <f t="shared" si="147"/>
        <v>96.149999999999991</v>
      </c>
      <c r="H183" s="47">
        <f t="shared" si="148"/>
        <v>2.8844999999999996</v>
      </c>
      <c r="I183" s="47">
        <f t="shared" si="149"/>
        <v>99.034499999999994</v>
      </c>
      <c r="J183" s="55"/>
      <c r="K183" s="56">
        <f t="shared" si="150"/>
        <v>99.034499999999994</v>
      </c>
      <c r="L183" s="55"/>
      <c r="M183" s="55">
        <f t="shared" si="130"/>
        <v>1</v>
      </c>
      <c r="N183" s="55">
        <f t="shared" si="131"/>
        <v>100.03449999999999</v>
      </c>
      <c r="O183" s="110">
        <f t="shared" si="132"/>
        <v>6.0020699999999998</v>
      </c>
      <c r="P183" s="54">
        <f t="shared" si="133"/>
        <v>106.03657</v>
      </c>
      <c r="Q183" s="98"/>
      <c r="R183" s="53">
        <f t="shared" si="134"/>
        <v>106.03657</v>
      </c>
      <c r="S183" s="56">
        <f t="shared" si="135"/>
        <v>10.603657</v>
      </c>
      <c r="T183" s="52" t="s">
        <v>330</v>
      </c>
      <c r="U183" s="39"/>
      <c r="V183" s="39" t="s">
        <v>367</v>
      </c>
    </row>
    <row r="184" spans="1:24" s="52" customFormat="1" x14ac:dyDescent="0.4">
      <c r="A184" s="41" t="s">
        <v>351</v>
      </c>
      <c r="B184" s="148">
        <v>84.5</v>
      </c>
      <c r="C184" s="128"/>
      <c r="D184" s="54">
        <f t="shared" si="145"/>
        <v>0.85</v>
      </c>
      <c r="E184" s="54">
        <f t="shared" si="146"/>
        <v>85.35</v>
      </c>
      <c r="F184" s="54">
        <v>10.8</v>
      </c>
      <c r="G184" s="53">
        <f t="shared" si="147"/>
        <v>96.149999999999991</v>
      </c>
      <c r="H184" s="47">
        <f t="shared" si="148"/>
        <v>2.8844999999999996</v>
      </c>
      <c r="I184" s="47">
        <f t="shared" si="149"/>
        <v>99.034499999999994</v>
      </c>
      <c r="J184" s="55"/>
      <c r="K184" s="56">
        <f t="shared" si="150"/>
        <v>99.034499999999994</v>
      </c>
      <c r="L184" s="55"/>
      <c r="M184" s="55">
        <f t="shared" si="130"/>
        <v>1</v>
      </c>
      <c r="N184" s="55">
        <f t="shared" si="131"/>
        <v>100.03449999999999</v>
      </c>
      <c r="O184" s="110">
        <f t="shared" si="132"/>
        <v>6.0020699999999998</v>
      </c>
      <c r="P184" s="54">
        <f t="shared" si="133"/>
        <v>106.03657</v>
      </c>
      <c r="Q184" s="98"/>
      <c r="R184" s="53">
        <f t="shared" si="134"/>
        <v>106.03657</v>
      </c>
      <c r="S184" s="56">
        <f t="shared" si="135"/>
        <v>10.603657</v>
      </c>
      <c r="U184" s="39"/>
      <c r="V184" s="39"/>
    </row>
    <row r="185" spans="1:24" s="52" customFormat="1" x14ac:dyDescent="0.4">
      <c r="A185" s="41" t="s">
        <v>352</v>
      </c>
      <c r="B185" s="148">
        <v>84.5</v>
      </c>
      <c r="C185" s="128"/>
      <c r="D185" s="54">
        <f t="shared" si="145"/>
        <v>0.85</v>
      </c>
      <c r="E185" s="54">
        <f t="shared" si="146"/>
        <v>85.35</v>
      </c>
      <c r="F185" s="54">
        <v>10.8</v>
      </c>
      <c r="G185" s="53">
        <f t="shared" si="147"/>
        <v>96.149999999999991</v>
      </c>
      <c r="H185" s="47">
        <f t="shared" si="148"/>
        <v>2.8844999999999996</v>
      </c>
      <c r="I185" s="47">
        <f t="shared" si="149"/>
        <v>99.034499999999994</v>
      </c>
      <c r="J185" s="55"/>
      <c r="K185" s="56">
        <f t="shared" si="150"/>
        <v>99.034499999999994</v>
      </c>
      <c r="L185" s="55"/>
      <c r="M185" s="55">
        <f t="shared" si="130"/>
        <v>1</v>
      </c>
      <c r="N185" s="55">
        <f t="shared" si="131"/>
        <v>100.03449999999999</v>
      </c>
      <c r="O185" s="110">
        <f t="shared" si="132"/>
        <v>6.0020699999999998</v>
      </c>
      <c r="P185" s="54">
        <f t="shared" si="133"/>
        <v>106.03657</v>
      </c>
      <c r="Q185" s="98"/>
      <c r="R185" s="53">
        <f t="shared" si="134"/>
        <v>106.03657</v>
      </c>
      <c r="S185" s="56">
        <f t="shared" si="135"/>
        <v>10.603657</v>
      </c>
      <c r="T185" s="52" t="s">
        <v>330</v>
      </c>
      <c r="U185" s="39"/>
      <c r="V185" s="39" t="s">
        <v>367</v>
      </c>
    </row>
    <row r="186" spans="1:24" s="52" customFormat="1" x14ac:dyDescent="0.4">
      <c r="A186" s="41" t="s">
        <v>353</v>
      </c>
      <c r="B186" s="148">
        <v>84.5</v>
      </c>
      <c r="C186" s="128"/>
      <c r="D186" s="54">
        <f t="shared" si="145"/>
        <v>0.85</v>
      </c>
      <c r="E186" s="54">
        <f t="shared" si="146"/>
        <v>85.35</v>
      </c>
      <c r="F186" s="54">
        <v>10.8</v>
      </c>
      <c r="G186" s="53">
        <f t="shared" si="147"/>
        <v>96.149999999999991</v>
      </c>
      <c r="H186" s="47">
        <f t="shared" si="148"/>
        <v>2.8844999999999996</v>
      </c>
      <c r="I186" s="47">
        <f t="shared" si="149"/>
        <v>99.034499999999994</v>
      </c>
      <c r="J186" s="55"/>
      <c r="K186" s="56">
        <f t="shared" si="150"/>
        <v>99.034499999999994</v>
      </c>
      <c r="L186" s="55"/>
      <c r="M186" s="55">
        <f t="shared" si="130"/>
        <v>1</v>
      </c>
      <c r="N186" s="55">
        <f t="shared" si="131"/>
        <v>100.03449999999999</v>
      </c>
      <c r="O186" s="110">
        <f t="shared" si="132"/>
        <v>6.0020699999999998</v>
      </c>
      <c r="P186" s="54">
        <f t="shared" si="133"/>
        <v>106.03657</v>
      </c>
      <c r="Q186" s="98"/>
      <c r="R186" s="53">
        <f t="shared" si="134"/>
        <v>106.03657</v>
      </c>
      <c r="S186" s="56">
        <f t="shared" si="135"/>
        <v>10.603657</v>
      </c>
      <c r="T186" s="52" t="s">
        <v>330</v>
      </c>
      <c r="U186" s="39"/>
      <c r="V186" s="39"/>
      <c r="X186" s="144"/>
    </row>
    <row r="187" spans="1:24" s="52" customFormat="1" x14ac:dyDescent="0.4">
      <c r="A187" s="41" t="s">
        <v>354</v>
      </c>
      <c r="B187" s="148">
        <v>84.5</v>
      </c>
      <c r="C187" s="128"/>
      <c r="D187" s="54">
        <f t="shared" si="145"/>
        <v>0.85</v>
      </c>
      <c r="E187" s="54">
        <f t="shared" si="146"/>
        <v>85.35</v>
      </c>
      <c r="F187" s="54">
        <v>10.8</v>
      </c>
      <c r="G187" s="53">
        <f t="shared" si="147"/>
        <v>96.149999999999991</v>
      </c>
      <c r="H187" s="47">
        <f t="shared" si="148"/>
        <v>2.8844999999999996</v>
      </c>
      <c r="I187" s="47">
        <f t="shared" si="149"/>
        <v>99.034499999999994</v>
      </c>
      <c r="J187" s="55"/>
      <c r="K187" s="56">
        <f t="shared" si="150"/>
        <v>99.034499999999994</v>
      </c>
      <c r="L187" s="55"/>
      <c r="M187" s="55">
        <f t="shared" si="130"/>
        <v>1</v>
      </c>
      <c r="N187" s="55">
        <f t="shared" si="131"/>
        <v>100.03449999999999</v>
      </c>
      <c r="O187" s="110">
        <f t="shared" si="132"/>
        <v>6.0020699999999998</v>
      </c>
      <c r="P187" s="54">
        <f t="shared" si="133"/>
        <v>106.03657</v>
      </c>
      <c r="Q187" s="98"/>
      <c r="R187" s="53">
        <f t="shared" si="134"/>
        <v>106.03657</v>
      </c>
      <c r="S187" s="56">
        <f t="shared" si="135"/>
        <v>10.603657</v>
      </c>
      <c r="T187" s="52" t="s">
        <v>330</v>
      </c>
      <c r="U187" s="39"/>
      <c r="V187" s="39"/>
      <c r="X187" s="144"/>
    </row>
    <row r="188" spans="1:24" s="52" customFormat="1" x14ac:dyDescent="0.4">
      <c r="A188" s="41" t="s">
        <v>355</v>
      </c>
      <c r="B188" s="148">
        <v>84.5</v>
      </c>
      <c r="C188" s="128"/>
      <c r="D188" s="54">
        <f t="shared" si="145"/>
        <v>0.85</v>
      </c>
      <c r="E188" s="54">
        <f t="shared" si="146"/>
        <v>85.35</v>
      </c>
      <c r="F188" s="54">
        <v>10.8</v>
      </c>
      <c r="G188" s="53">
        <f t="shared" si="147"/>
        <v>96.149999999999991</v>
      </c>
      <c r="H188" s="47">
        <f t="shared" si="148"/>
        <v>2.8844999999999996</v>
      </c>
      <c r="I188" s="47">
        <f t="shared" si="149"/>
        <v>99.034499999999994</v>
      </c>
      <c r="J188" s="55"/>
      <c r="K188" s="56">
        <f t="shared" si="150"/>
        <v>99.034499999999994</v>
      </c>
      <c r="L188" s="55"/>
      <c r="M188" s="55">
        <f t="shared" si="130"/>
        <v>1</v>
      </c>
      <c r="N188" s="55">
        <f t="shared" si="131"/>
        <v>100.03449999999999</v>
      </c>
      <c r="O188" s="110">
        <f t="shared" si="132"/>
        <v>6.0020699999999998</v>
      </c>
      <c r="P188" s="54">
        <f t="shared" si="133"/>
        <v>106.03657</v>
      </c>
      <c r="Q188" s="98"/>
      <c r="R188" s="53">
        <f t="shared" si="134"/>
        <v>106.03657</v>
      </c>
      <c r="S188" s="56">
        <f t="shared" si="135"/>
        <v>10.603657</v>
      </c>
      <c r="T188" s="52" t="s">
        <v>330</v>
      </c>
      <c r="U188" s="39"/>
      <c r="V188" s="39"/>
      <c r="X188" s="144"/>
    </row>
    <row r="189" spans="1:24" s="52" customFormat="1" x14ac:dyDescent="0.4">
      <c r="A189" s="41" t="s">
        <v>356</v>
      </c>
      <c r="B189" s="148">
        <v>84.5</v>
      </c>
      <c r="C189" s="128"/>
      <c r="D189" s="54">
        <f t="shared" si="145"/>
        <v>0.85</v>
      </c>
      <c r="E189" s="54">
        <f t="shared" si="146"/>
        <v>85.35</v>
      </c>
      <c r="F189" s="54">
        <v>10.8</v>
      </c>
      <c r="G189" s="53">
        <f t="shared" si="147"/>
        <v>96.149999999999991</v>
      </c>
      <c r="H189" s="47">
        <f t="shared" si="148"/>
        <v>2.8844999999999996</v>
      </c>
      <c r="I189" s="47">
        <f t="shared" si="149"/>
        <v>99.034499999999994</v>
      </c>
      <c r="J189" s="55"/>
      <c r="K189" s="56">
        <f t="shared" si="150"/>
        <v>99.034499999999994</v>
      </c>
      <c r="L189" s="55"/>
      <c r="M189" s="55">
        <f t="shared" si="130"/>
        <v>1</v>
      </c>
      <c r="N189" s="55">
        <f t="shared" si="131"/>
        <v>100.03449999999999</v>
      </c>
      <c r="O189" s="110">
        <f t="shared" si="132"/>
        <v>6.0020699999999998</v>
      </c>
      <c r="P189" s="54">
        <f t="shared" si="133"/>
        <v>106.03657</v>
      </c>
      <c r="Q189" s="98"/>
      <c r="R189" s="53">
        <f t="shared" si="134"/>
        <v>106.03657</v>
      </c>
      <c r="S189" s="56">
        <f t="shared" si="135"/>
        <v>10.603657</v>
      </c>
      <c r="T189" s="52" t="s">
        <v>330</v>
      </c>
      <c r="U189" s="39"/>
      <c r="V189" s="39"/>
    </row>
    <row r="190" spans="1:24" s="52" customFormat="1" x14ac:dyDescent="0.4">
      <c r="A190" s="41" t="s">
        <v>357</v>
      </c>
      <c r="B190" s="148">
        <v>84.5</v>
      </c>
      <c r="C190" s="128"/>
      <c r="D190" s="54">
        <f t="shared" si="145"/>
        <v>0.85</v>
      </c>
      <c r="E190" s="54">
        <f t="shared" si="146"/>
        <v>85.35</v>
      </c>
      <c r="F190" s="54">
        <v>10.8</v>
      </c>
      <c r="G190" s="53">
        <f t="shared" si="147"/>
        <v>96.149999999999991</v>
      </c>
      <c r="H190" s="47">
        <f t="shared" si="148"/>
        <v>2.8844999999999996</v>
      </c>
      <c r="I190" s="47">
        <f t="shared" si="149"/>
        <v>99.034499999999994</v>
      </c>
      <c r="J190" s="55"/>
      <c r="K190" s="56">
        <f t="shared" si="150"/>
        <v>99.034499999999994</v>
      </c>
      <c r="L190" s="55"/>
      <c r="M190" s="55">
        <f t="shared" si="130"/>
        <v>1</v>
      </c>
      <c r="N190" s="55">
        <f t="shared" si="131"/>
        <v>100.03449999999999</v>
      </c>
      <c r="O190" s="110">
        <f t="shared" si="132"/>
        <v>6.0020699999999998</v>
      </c>
      <c r="P190" s="54">
        <f t="shared" si="133"/>
        <v>106.03657</v>
      </c>
      <c r="Q190" s="98"/>
      <c r="R190" s="53">
        <f t="shared" si="134"/>
        <v>106.03657</v>
      </c>
      <c r="S190" s="56">
        <f t="shared" si="135"/>
        <v>10.603657</v>
      </c>
      <c r="T190" s="52" t="s">
        <v>330</v>
      </c>
      <c r="U190" s="39"/>
      <c r="V190" s="39"/>
    </row>
    <row r="191" spans="1:24" s="52" customFormat="1" x14ac:dyDescent="0.4">
      <c r="A191" s="41" t="s">
        <v>358</v>
      </c>
      <c r="B191" s="148">
        <v>84.5</v>
      </c>
      <c r="C191" s="128"/>
      <c r="D191" s="54">
        <f t="shared" si="145"/>
        <v>0.85</v>
      </c>
      <c r="E191" s="54">
        <f t="shared" si="146"/>
        <v>85.35</v>
      </c>
      <c r="F191" s="54">
        <v>10.8</v>
      </c>
      <c r="G191" s="53">
        <f t="shared" si="147"/>
        <v>96.149999999999991</v>
      </c>
      <c r="H191" s="47">
        <f t="shared" si="148"/>
        <v>2.8844999999999996</v>
      </c>
      <c r="I191" s="47">
        <f t="shared" si="149"/>
        <v>99.034499999999994</v>
      </c>
      <c r="J191" s="55"/>
      <c r="K191" s="56">
        <f t="shared" si="150"/>
        <v>99.034499999999994</v>
      </c>
      <c r="L191" s="55"/>
      <c r="M191" s="55">
        <f t="shared" si="130"/>
        <v>1</v>
      </c>
      <c r="N191" s="55">
        <f t="shared" si="131"/>
        <v>100.03449999999999</v>
      </c>
      <c r="O191" s="110">
        <f t="shared" si="132"/>
        <v>6.0020699999999998</v>
      </c>
      <c r="P191" s="54">
        <f t="shared" si="133"/>
        <v>106.03657</v>
      </c>
      <c r="Q191" s="98"/>
      <c r="R191" s="53">
        <f t="shared" si="134"/>
        <v>106.03657</v>
      </c>
      <c r="S191" s="56">
        <f t="shared" si="135"/>
        <v>10.603657</v>
      </c>
      <c r="T191" s="52" t="s">
        <v>330</v>
      </c>
      <c r="U191" s="39"/>
      <c r="V191" s="39"/>
    </row>
    <row r="192" spans="1:24" s="52" customFormat="1" x14ac:dyDescent="0.4">
      <c r="A192" s="41"/>
      <c r="B192" s="32"/>
      <c r="C192" s="128"/>
      <c r="D192" s="54"/>
      <c r="E192" s="54"/>
      <c r="F192" s="54"/>
      <c r="G192" s="53"/>
      <c r="H192" s="47"/>
      <c r="I192" s="47"/>
      <c r="J192" s="55"/>
      <c r="K192" s="56"/>
      <c r="L192" s="55"/>
      <c r="M192" s="55"/>
      <c r="N192" s="55"/>
      <c r="O192" s="110"/>
      <c r="P192" s="54"/>
      <c r="Q192" s="98"/>
      <c r="R192" s="53"/>
      <c r="S192" s="56"/>
      <c r="T192" s="52" t="s">
        <v>330</v>
      </c>
      <c r="U192" s="39"/>
      <c r="V192" s="39"/>
    </row>
    <row r="193" spans="1:22" s="52" customFormat="1" x14ac:dyDescent="0.4">
      <c r="A193" s="41" t="s">
        <v>375</v>
      </c>
      <c r="B193" s="149">
        <v>108</v>
      </c>
      <c r="C193" s="128"/>
      <c r="D193" s="54">
        <f t="shared" ref="D193:D198" si="157">ROUNDUP(((B193-C193)*$D$4),2)</f>
        <v>1.08</v>
      </c>
      <c r="E193" s="54">
        <f t="shared" ref="E193:E198" si="158">(B193-C193)+D193</f>
        <v>109.08</v>
      </c>
      <c r="F193" s="54">
        <v>10.8</v>
      </c>
      <c r="G193" s="53">
        <f t="shared" ref="G193:G198" si="159">E193+$F$4</f>
        <v>119.88</v>
      </c>
      <c r="H193" s="47">
        <f t="shared" ref="H193:H198" si="160">G193*$H$4</f>
        <v>3.5963999999999996</v>
      </c>
      <c r="I193" s="47">
        <f t="shared" ref="I193:I198" si="161">G193+H193</f>
        <v>123.4764</v>
      </c>
      <c r="J193" s="55"/>
      <c r="K193" s="56">
        <f t="shared" ref="K193:K198" si="162">I193-J193</f>
        <v>123.4764</v>
      </c>
      <c r="L193" s="55"/>
      <c r="M193" s="55">
        <f t="shared" ref="M193:M198" si="163">ROUNDUP((K193*$M$4),2)</f>
        <v>1.24</v>
      </c>
      <c r="N193" s="55">
        <f t="shared" ref="N193:N198" si="164">(K193-L193)+M193</f>
        <v>124.71639999999999</v>
      </c>
      <c r="O193" s="110">
        <f t="shared" ref="O193:O198" si="165">(K193-L193+M193)*$O$4</f>
        <v>7.4829839999999992</v>
      </c>
      <c r="P193" s="54">
        <f t="shared" ref="P193:P198" si="166">N193+O193</f>
        <v>132.19938399999998</v>
      </c>
      <c r="Q193" s="98">
        <v>0</v>
      </c>
      <c r="R193" s="53">
        <f t="shared" ref="R193:R198" si="167">P193-Q193</f>
        <v>132.19938399999998</v>
      </c>
      <c r="S193" s="56">
        <f t="shared" ref="S193:S198" si="168">R193/10</f>
        <v>13.219938399999998</v>
      </c>
      <c r="T193" s="52" t="s">
        <v>330</v>
      </c>
      <c r="U193" s="39"/>
      <c r="V193" s="39"/>
    </row>
    <row r="194" spans="1:22" s="52" customFormat="1" x14ac:dyDescent="0.4">
      <c r="A194" s="41" t="s">
        <v>376</v>
      </c>
      <c r="B194" s="149">
        <v>108</v>
      </c>
      <c r="C194" s="128"/>
      <c r="D194" s="54">
        <f t="shared" si="157"/>
        <v>1.08</v>
      </c>
      <c r="E194" s="54">
        <f t="shared" si="158"/>
        <v>109.08</v>
      </c>
      <c r="F194" s="54">
        <v>10.8</v>
      </c>
      <c r="G194" s="53">
        <f t="shared" si="159"/>
        <v>119.88</v>
      </c>
      <c r="H194" s="47">
        <f t="shared" si="160"/>
        <v>3.5963999999999996</v>
      </c>
      <c r="I194" s="47">
        <f t="shared" si="161"/>
        <v>123.4764</v>
      </c>
      <c r="J194" s="55"/>
      <c r="K194" s="56">
        <f t="shared" si="162"/>
        <v>123.4764</v>
      </c>
      <c r="L194" s="55"/>
      <c r="M194" s="55">
        <f t="shared" si="163"/>
        <v>1.24</v>
      </c>
      <c r="N194" s="55">
        <f t="shared" si="164"/>
        <v>124.71639999999999</v>
      </c>
      <c r="O194" s="110">
        <f t="shared" si="165"/>
        <v>7.4829839999999992</v>
      </c>
      <c r="P194" s="54">
        <f t="shared" si="166"/>
        <v>132.19938399999998</v>
      </c>
      <c r="Q194" s="98">
        <v>0</v>
      </c>
      <c r="R194" s="53">
        <f t="shared" si="167"/>
        <v>132.19938399999998</v>
      </c>
      <c r="S194" s="56">
        <f t="shared" si="168"/>
        <v>13.219938399999998</v>
      </c>
      <c r="T194" s="52" t="s">
        <v>330</v>
      </c>
      <c r="U194" s="39"/>
      <c r="V194" s="39"/>
    </row>
    <row r="195" spans="1:22" s="52" customFormat="1" x14ac:dyDescent="0.4">
      <c r="A195" s="41" t="s">
        <v>202</v>
      </c>
      <c r="B195" s="149">
        <v>108</v>
      </c>
      <c r="C195" s="128"/>
      <c r="D195" s="54">
        <f t="shared" si="157"/>
        <v>1.08</v>
      </c>
      <c r="E195" s="54">
        <f t="shared" si="158"/>
        <v>109.08</v>
      </c>
      <c r="F195" s="54">
        <v>10.8</v>
      </c>
      <c r="G195" s="53">
        <f t="shared" si="159"/>
        <v>119.88</v>
      </c>
      <c r="H195" s="47">
        <f t="shared" si="160"/>
        <v>3.5963999999999996</v>
      </c>
      <c r="I195" s="47">
        <f t="shared" si="161"/>
        <v>123.4764</v>
      </c>
      <c r="J195" s="55"/>
      <c r="K195" s="56">
        <f t="shared" si="162"/>
        <v>123.4764</v>
      </c>
      <c r="L195" s="55"/>
      <c r="M195" s="55">
        <f t="shared" si="163"/>
        <v>1.24</v>
      </c>
      <c r="N195" s="55">
        <f t="shared" si="164"/>
        <v>124.71639999999999</v>
      </c>
      <c r="O195" s="110">
        <f t="shared" si="165"/>
        <v>7.4829839999999992</v>
      </c>
      <c r="P195" s="54">
        <f t="shared" si="166"/>
        <v>132.19938399999998</v>
      </c>
      <c r="Q195" s="98">
        <v>0</v>
      </c>
      <c r="R195" s="53">
        <f t="shared" si="167"/>
        <v>132.19938399999998</v>
      </c>
      <c r="S195" s="56">
        <f t="shared" si="168"/>
        <v>13.219938399999998</v>
      </c>
      <c r="T195" s="52" t="s">
        <v>330</v>
      </c>
      <c r="U195" s="39"/>
      <c r="V195" s="39"/>
    </row>
    <row r="196" spans="1:22" s="52" customFormat="1" x14ac:dyDescent="0.4">
      <c r="A196" s="41" t="s">
        <v>203</v>
      </c>
      <c r="B196" s="149">
        <v>108</v>
      </c>
      <c r="C196" s="128"/>
      <c r="D196" s="54">
        <f t="shared" si="157"/>
        <v>1.08</v>
      </c>
      <c r="E196" s="54">
        <f t="shared" si="158"/>
        <v>109.08</v>
      </c>
      <c r="F196" s="54">
        <v>10.8</v>
      </c>
      <c r="G196" s="53">
        <f t="shared" si="159"/>
        <v>119.88</v>
      </c>
      <c r="H196" s="47">
        <f t="shared" si="160"/>
        <v>3.5963999999999996</v>
      </c>
      <c r="I196" s="47">
        <f t="shared" si="161"/>
        <v>123.4764</v>
      </c>
      <c r="J196" s="55"/>
      <c r="K196" s="56">
        <f t="shared" si="162"/>
        <v>123.4764</v>
      </c>
      <c r="L196" s="55"/>
      <c r="M196" s="55">
        <f t="shared" si="163"/>
        <v>1.24</v>
      </c>
      <c r="N196" s="55">
        <f t="shared" si="164"/>
        <v>124.71639999999999</v>
      </c>
      <c r="O196" s="110">
        <f t="shared" si="165"/>
        <v>7.4829839999999992</v>
      </c>
      <c r="P196" s="54">
        <f t="shared" si="166"/>
        <v>132.19938399999998</v>
      </c>
      <c r="Q196" s="98">
        <v>0</v>
      </c>
      <c r="R196" s="53">
        <f t="shared" si="167"/>
        <v>132.19938399999998</v>
      </c>
      <c r="S196" s="56">
        <f t="shared" si="168"/>
        <v>13.219938399999998</v>
      </c>
      <c r="T196" s="52" t="s">
        <v>363</v>
      </c>
      <c r="U196" s="39"/>
      <c r="V196" s="39"/>
    </row>
    <row r="197" spans="1:22" s="52" customFormat="1" x14ac:dyDescent="0.4">
      <c r="A197" s="41" t="s">
        <v>204</v>
      </c>
      <c r="B197" s="149">
        <v>108</v>
      </c>
      <c r="C197" s="128"/>
      <c r="D197" s="54">
        <f t="shared" si="157"/>
        <v>1.08</v>
      </c>
      <c r="E197" s="54">
        <f t="shared" si="158"/>
        <v>109.08</v>
      </c>
      <c r="F197" s="54">
        <v>10.8</v>
      </c>
      <c r="G197" s="53">
        <f t="shared" si="159"/>
        <v>119.88</v>
      </c>
      <c r="H197" s="47">
        <f t="shared" si="160"/>
        <v>3.5963999999999996</v>
      </c>
      <c r="I197" s="47">
        <f t="shared" si="161"/>
        <v>123.4764</v>
      </c>
      <c r="J197" s="55"/>
      <c r="K197" s="56">
        <f t="shared" si="162"/>
        <v>123.4764</v>
      </c>
      <c r="L197" s="55"/>
      <c r="M197" s="55">
        <f t="shared" si="163"/>
        <v>1.24</v>
      </c>
      <c r="N197" s="55">
        <f t="shared" si="164"/>
        <v>124.71639999999999</v>
      </c>
      <c r="O197" s="110">
        <f t="shared" si="165"/>
        <v>7.4829839999999992</v>
      </c>
      <c r="P197" s="54">
        <f t="shared" si="166"/>
        <v>132.19938399999998</v>
      </c>
      <c r="Q197" s="98">
        <v>0</v>
      </c>
      <c r="R197" s="53">
        <f t="shared" si="167"/>
        <v>132.19938399999998</v>
      </c>
      <c r="S197" s="56">
        <f t="shared" si="168"/>
        <v>13.219938399999998</v>
      </c>
      <c r="T197" s="52" t="s">
        <v>363</v>
      </c>
      <c r="U197" s="39"/>
      <c r="V197" s="39"/>
    </row>
    <row r="198" spans="1:22" s="52" customFormat="1" x14ac:dyDescent="0.4">
      <c r="A198" s="41" t="s">
        <v>377</v>
      </c>
      <c r="B198" s="149">
        <v>108</v>
      </c>
      <c r="C198" s="128"/>
      <c r="D198" s="54">
        <f t="shared" si="157"/>
        <v>1.08</v>
      </c>
      <c r="E198" s="54">
        <f t="shared" si="158"/>
        <v>109.08</v>
      </c>
      <c r="F198" s="54">
        <v>10.8</v>
      </c>
      <c r="G198" s="53">
        <f t="shared" si="159"/>
        <v>119.88</v>
      </c>
      <c r="H198" s="47">
        <f t="shared" si="160"/>
        <v>3.5963999999999996</v>
      </c>
      <c r="I198" s="47">
        <f t="shared" si="161"/>
        <v>123.4764</v>
      </c>
      <c r="J198" s="55"/>
      <c r="K198" s="56">
        <f t="shared" si="162"/>
        <v>123.4764</v>
      </c>
      <c r="L198" s="55"/>
      <c r="M198" s="55">
        <f t="shared" si="163"/>
        <v>1.24</v>
      </c>
      <c r="N198" s="55">
        <f t="shared" si="164"/>
        <v>124.71639999999999</v>
      </c>
      <c r="O198" s="110">
        <f t="shared" si="165"/>
        <v>7.4829839999999992</v>
      </c>
      <c r="P198" s="54">
        <f t="shared" si="166"/>
        <v>132.19938399999998</v>
      </c>
      <c r="Q198" s="98">
        <v>0</v>
      </c>
      <c r="R198" s="53">
        <f t="shared" si="167"/>
        <v>132.19938399999998</v>
      </c>
      <c r="S198" s="56">
        <f t="shared" si="168"/>
        <v>13.219938399999998</v>
      </c>
      <c r="T198" s="52" t="s">
        <v>363</v>
      </c>
      <c r="U198" s="39"/>
      <c r="V198" s="39"/>
    </row>
    <row r="199" spans="1:22" s="52" customFormat="1" x14ac:dyDescent="0.4">
      <c r="A199" s="41"/>
      <c r="B199" s="149"/>
      <c r="C199" s="128"/>
      <c r="D199" s="54"/>
      <c r="E199" s="54"/>
      <c r="F199" s="54"/>
      <c r="G199" s="53"/>
      <c r="H199" s="47"/>
      <c r="I199" s="47"/>
      <c r="J199" s="55"/>
      <c r="K199" s="56"/>
      <c r="L199" s="55"/>
      <c r="M199" s="55"/>
      <c r="N199" s="55"/>
      <c r="O199" s="110"/>
      <c r="P199" s="54"/>
      <c r="Q199" s="98"/>
      <c r="R199" s="53"/>
      <c r="S199" s="56"/>
      <c r="U199" s="39"/>
      <c r="V199" s="39"/>
    </row>
    <row r="200" spans="1:22" x14ac:dyDescent="0.4">
      <c r="A200" s="41" t="s">
        <v>378</v>
      </c>
      <c r="B200" s="149">
        <v>108</v>
      </c>
      <c r="C200" s="128"/>
      <c r="D200" s="54">
        <f t="shared" ref="D200:D204" si="169">ROUNDUP(((B200-C200)*$D$4),2)</f>
        <v>1.08</v>
      </c>
      <c r="E200" s="54">
        <f t="shared" ref="E200:E204" si="170">(B200-C200)+D200</f>
        <v>109.08</v>
      </c>
      <c r="F200" s="54">
        <v>10.8</v>
      </c>
      <c r="G200" s="53">
        <f t="shared" ref="G200:G204" si="171">E200+$F$4</f>
        <v>119.88</v>
      </c>
      <c r="H200" s="47">
        <f t="shared" ref="H200:H204" si="172">G200*$H$4</f>
        <v>3.5963999999999996</v>
      </c>
      <c r="I200" s="47">
        <f t="shared" ref="I200:I204" si="173">G200+H200</f>
        <v>123.4764</v>
      </c>
      <c r="J200" s="55"/>
      <c r="K200" s="56">
        <f t="shared" ref="K200:K204" si="174">I200-J200</f>
        <v>123.4764</v>
      </c>
      <c r="L200" s="55"/>
      <c r="M200" s="55">
        <f t="shared" ref="M200:M204" si="175">ROUNDUP((K200*$M$4),2)</f>
        <v>1.24</v>
      </c>
      <c r="N200" s="55">
        <f t="shared" ref="N200:N204" si="176">(K200-L200)+M200</f>
        <v>124.71639999999999</v>
      </c>
      <c r="O200" s="110">
        <f t="shared" ref="O200:O204" si="177">(K200-L200+M200)*$O$4</f>
        <v>7.4829839999999992</v>
      </c>
      <c r="P200" s="54">
        <f t="shared" ref="P200:P204" si="178">N200+O200</f>
        <v>132.19938399999998</v>
      </c>
      <c r="Q200" s="98">
        <v>0</v>
      </c>
      <c r="R200" s="53">
        <f t="shared" ref="R200:R204" si="179">P200-Q200</f>
        <v>132.19938399999998</v>
      </c>
      <c r="S200" s="56">
        <f t="shared" ref="S200:S204" si="180">R200/10</f>
        <v>13.219938399999998</v>
      </c>
      <c r="T200" s="52" t="s">
        <v>330</v>
      </c>
      <c r="U200" s="24"/>
      <c r="V200" s="16"/>
    </row>
    <row r="201" spans="1:22" x14ac:dyDescent="0.4">
      <c r="A201" s="41" t="s">
        <v>379</v>
      </c>
      <c r="B201" s="149">
        <v>108</v>
      </c>
      <c r="C201" s="128"/>
      <c r="D201" s="54">
        <f t="shared" si="169"/>
        <v>1.08</v>
      </c>
      <c r="E201" s="54">
        <f t="shared" si="170"/>
        <v>109.08</v>
      </c>
      <c r="F201" s="54">
        <v>10.8</v>
      </c>
      <c r="G201" s="53">
        <f t="shared" si="171"/>
        <v>119.88</v>
      </c>
      <c r="H201" s="47">
        <f t="shared" si="172"/>
        <v>3.5963999999999996</v>
      </c>
      <c r="I201" s="47">
        <f t="shared" si="173"/>
        <v>123.4764</v>
      </c>
      <c r="J201" s="55"/>
      <c r="K201" s="56">
        <f t="shared" si="174"/>
        <v>123.4764</v>
      </c>
      <c r="L201" s="55"/>
      <c r="M201" s="55">
        <f t="shared" si="175"/>
        <v>1.24</v>
      </c>
      <c r="N201" s="55">
        <f t="shared" si="176"/>
        <v>124.71639999999999</v>
      </c>
      <c r="O201" s="110">
        <f t="shared" si="177"/>
        <v>7.4829839999999992</v>
      </c>
      <c r="P201" s="54">
        <f t="shared" si="178"/>
        <v>132.19938399999998</v>
      </c>
      <c r="Q201" s="98">
        <v>0</v>
      </c>
      <c r="R201" s="53">
        <f t="shared" si="179"/>
        <v>132.19938399999998</v>
      </c>
      <c r="S201" s="56">
        <f t="shared" si="180"/>
        <v>13.219938399999998</v>
      </c>
      <c r="T201" s="52" t="s">
        <v>330</v>
      </c>
      <c r="U201" s="24"/>
      <c r="V201" s="16"/>
    </row>
    <row r="202" spans="1:22" s="52" customFormat="1" x14ac:dyDescent="0.4">
      <c r="A202" s="41" t="s">
        <v>380</v>
      </c>
      <c r="B202" s="149">
        <v>108</v>
      </c>
      <c r="C202" s="128"/>
      <c r="D202" s="54">
        <f t="shared" si="169"/>
        <v>1.08</v>
      </c>
      <c r="E202" s="54">
        <f t="shared" si="170"/>
        <v>109.08</v>
      </c>
      <c r="F202" s="54">
        <v>10.8</v>
      </c>
      <c r="G202" s="53">
        <f t="shared" si="171"/>
        <v>119.88</v>
      </c>
      <c r="H202" s="47">
        <f t="shared" si="172"/>
        <v>3.5963999999999996</v>
      </c>
      <c r="I202" s="47">
        <f t="shared" si="173"/>
        <v>123.4764</v>
      </c>
      <c r="J202" s="55"/>
      <c r="K202" s="56">
        <f t="shared" si="174"/>
        <v>123.4764</v>
      </c>
      <c r="L202" s="55"/>
      <c r="M202" s="55">
        <f t="shared" si="175"/>
        <v>1.24</v>
      </c>
      <c r="N202" s="55">
        <f t="shared" si="176"/>
        <v>124.71639999999999</v>
      </c>
      <c r="O202" s="110">
        <f t="shared" si="177"/>
        <v>7.4829839999999992</v>
      </c>
      <c r="P202" s="54">
        <f t="shared" si="178"/>
        <v>132.19938399999998</v>
      </c>
      <c r="Q202" s="98">
        <v>0</v>
      </c>
      <c r="R202" s="53">
        <f t="shared" si="179"/>
        <v>132.19938399999998</v>
      </c>
      <c r="S202" s="56">
        <f t="shared" si="180"/>
        <v>13.219938399999998</v>
      </c>
      <c r="T202" s="52" t="s">
        <v>330</v>
      </c>
      <c r="U202" s="16"/>
      <c r="V202" s="39"/>
    </row>
    <row r="203" spans="1:22" s="52" customFormat="1" x14ac:dyDescent="0.4">
      <c r="A203" s="41" t="s">
        <v>381</v>
      </c>
      <c r="B203" s="149">
        <v>108</v>
      </c>
      <c r="C203" s="128"/>
      <c r="D203" s="54">
        <f t="shared" si="169"/>
        <v>1.08</v>
      </c>
      <c r="E203" s="54">
        <f t="shared" si="170"/>
        <v>109.08</v>
      </c>
      <c r="F203" s="54">
        <v>10.8</v>
      </c>
      <c r="G203" s="53">
        <f t="shared" si="171"/>
        <v>119.88</v>
      </c>
      <c r="H203" s="47">
        <f t="shared" si="172"/>
        <v>3.5963999999999996</v>
      </c>
      <c r="I203" s="47">
        <f t="shared" si="173"/>
        <v>123.4764</v>
      </c>
      <c r="J203" s="55"/>
      <c r="K203" s="56">
        <f t="shared" si="174"/>
        <v>123.4764</v>
      </c>
      <c r="L203" s="55"/>
      <c r="M203" s="55">
        <f t="shared" si="175"/>
        <v>1.24</v>
      </c>
      <c r="N203" s="55">
        <f t="shared" si="176"/>
        <v>124.71639999999999</v>
      </c>
      <c r="O203" s="110">
        <f t="shared" si="177"/>
        <v>7.4829839999999992</v>
      </c>
      <c r="P203" s="54">
        <f t="shared" si="178"/>
        <v>132.19938399999998</v>
      </c>
      <c r="Q203" s="98">
        <v>0</v>
      </c>
      <c r="R203" s="53">
        <f t="shared" si="179"/>
        <v>132.19938399999998</v>
      </c>
      <c r="S203" s="56">
        <f t="shared" si="180"/>
        <v>13.219938399999998</v>
      </c>
      <c r="T203" s="52" t="s">
        <v>330</v>
      </c>
      <c r="U203" s="39"/>
      <c r="V203" s="39"/>
    </row>
    <row r="204" spans="1:22" s="52" customFormat="1" x14ac:dyDescent="0.4">
      <c r="A204" s="41" t="s">
        <v>382</v>
      </c>
      <c r="B204" s="149">
        <v>108</v>
      </c>
      <c r="C204" s="128"/>
      <c r="D204" s="54">
        <f t="shared" si="169"/>
        <v>1.08</v>
      </c>
      <c r="E204" s="54">
        <f t="shared" si="170"/>
        <v>109.08</v>
      </c>
      <c r="F204" s="54">
        <v>10.8</v>
      </c>
      <c r="G204" s="53">
        <f t="shared" si="171"/>
        <v>119.88</v>
      </c>
      <c r="H204" s="47">
        <f t="shared" si="172"/>
        <v>3.5963999999999996</v>
      </c>
      <c r="I204" s="47">
        <f t="shared" si="173"/>
        <v>123.4764</v>
      </c>
      <c r="J204" s="55"/>
      <c r="K204" s="56">
        <f t="shared" si="174"/>
        <v>123.4764</v>
      </c>
      <c r="L204" s="55"/>
      <c r="M204" s="55">
        <f t="shared" si="175"/>
        <v>1.24</v>
      </c>
      <c r="N204" s="55">
        <f t="shared" si="176"/>
        <v>124.71639999999999</v>
      </c>
      <c r="O204" s="110">
        <f t="shared" si="177"/>
        <v>7.4829839999999992</v>
      </c>
      <c r="P204" s="54">
        <f t="shared" si="178"/>
        <v>132.19938399999998</v>
      </c>
      <c r="Q204" s="98">
        <v>0</v>
      </c>
      <c r="R204" s="53">
        <f t="shared" si="179"/>
        <v>132.19938399999998</v>
      </c>
      <c r="S204" s="56">
        <f t="shared" si="180"/>
        <v>13.219938399999998</v>
      </c>
      <c r="T204" s="52" t="s">
        <v>330</v>
      </c>
      <c r="U204" s="39"/>
      <c r="V204" s="39"/>
    </row>
    <row r="205" spans="1:22" x14ac:dyDescent="0.4">
      <c r="A205" s="41"/>
      <c r="B205" s="32"/>
      <c r="C205" s="129"/>
      <c r="D205" s="54"/>
      <c r="E205" s="54"/>
      <c r="F205" s="54"/>
      <c r="G205" s="53"/>
      <c r="H205" s="47"/>
      <c r="I205" s="47"/>
      <c r="J205" s="55"/>
      <c r="K205" s="56"/>
      <c r="L205" s="55"/>
      <c r="M205" s="55"/>
      <c r="N205" s="55"/>
      <c r="O205" s="110"/>
      <c r="P205" s="54"/>
      <c r="Q205" s="98"/>
      <c r="R205" s="53"/>
      <c r="S205" s="56"/>
      <c r="T205" s="52" t="s">
        <v>330</v>
      </c>
      <c r="U205" s="39"/>
      <c r="V205" s="16"/>
    </row>
    <row r="206" spans="1:22" s="52" customFormat="1" x14ac:dyDescent="0.4">
      <c r="A206" s="41" t="s">
        <v>383</v>
      </c>
      <c r="B206" s="149">
        <v>91.4</v>
      </c>
      <c r="C206" s="128"/>
      <c r="D206" s="54">
        <f t="shared" ref="D206:D214" si="181">ROUNDUP(((B206-C206)*$D$4),2)</f>
        <v>0.92</v>
      </c>
      <c r="E206" s="54">
        <f t="shared" ref="E206:E214" si="182">(B206-C206)+D206</f>
        <v>92.320000000000007</v>
      </c>
      <c r="F206" s="54">
        <v>12.8</v>
      </c>
      <c r="G206" s="53">
        <f t="shared" ref="G206:G214" si="183">E206+$F$4</f>
        <v>103.12</v>
      </c>
      <c r="H206" s="47">
        <f t="shared" ref="H206:H214" si="184">G206*$H$4</f>
        <v>3.0935999999999999</v>
      </c>
      <c r="I206" s="47">
        <f t="shared" ref="I206:I214" si="185">G206+H206</f>
        <v>106.2136</v>
      </c>
      <c r="J206" s="55"/>
      <c r="K206" s="56">
        <f t="shared" ref="K206:K214" si="186">I206-J206</f>
        <v>106.2136</v>
      </c>
      <c r="L206" s="55"/>
      <c r="M206" s="55">
        <f t="shared" ref="M206:M214" si="187">ROUNDUP((K206*$M$4),2)</f>
        <v>1.07</v>
      </c>
      <c r="N206" s="55">
        <f t="shared" ref="N206:N214" si="188">(K206-L206)+M206</f>
        <v>107.28359999999999</v>
      </c>
      <c r="O206" s="110">
        <f t="shared" ref="O206:O214" si="189">(K206-L206+M206)*$O$4</f>
        <v>6.437015999999999</v>
      </c>
      <c r="P206" s="54">
        <f t="shared" ref="P206:P214" si="190">N206+O206</f>
        <v>113.72061599999999</v>
      </c>
      <c r="Q206" s="98">
        <v>0</v>
      </c>
      <c r="R206" s="53">
        <f t="shared" ref="R206:R214" si="191">P206-Q206</f>
        <v>113.72061599999999</v>
      </c>
      <c r="S206" s="56">
        <f t="shared" ref="S206:S214" si="192">R206/10</f>
        <v>11.372061599999999</v>
      </c>
      <c r="U206" s="39"/>
      <c r="V206" s="39"/>
    </row>
    <row r="207" spans="1:22" s="52" customFormat="1" x14ac:dyDescent="0.4">
      <c r="A207" s="41" t="s">
        <v>384</v>
      </c>
      <c r="B207" s="149">
        <v>91.4</v>
      </c>
      <c r="C207" s="128"/>
      <c r="D207" s="54">
        <f t="shared" si="181"/>
        <v>0.92</v>
      </c>
      <c r="E207" s="54">
        <f t="shared" si="182"/>
        <v>92.320000000000007</v>
      </c>
      <c r="F207" s="54">
        <v>12.8</v>
      </c>
      <c r="G207" s="53">
        <f t="shared" si="183"/>
        <v>103.12</v>
      </c>
      <c r="H207" s="47">
        <f t="shared" si="184"/>
        <v>3.0935999999999999</v>
      </c>
      <c r="I207" s="47">
        <f t="shared" si="185"/>
        <v>106.2136</v>
      </c>
      <c r="J207" s="55"/>
      <c r="K207" s="56">
        <f t="shared" si="186"/>
        <v>106.2136</v>
      </c>
      <c r="L207" s="55"/>
      <c r="M207" s="55">
        <f t="shared" si="187"/>
        <v>1.07</v>
      </c>
      <c r="N207" s="55">
        <f t="shared" si="188"/>
        <v>107.28359999999999</v>
      </c>
      <c r="O207" s="110">
        <f t="shared" si="189"/>
        <v>6.437015999999999</v>
      </c>
      <c r="P207" s="54">
        <f t="shared" si="190"/>
        <v>113.72061599999999</v>
      </c>
      <c r="Q207" s="98">
        <v>0</v>
      </c>
      <c r="R207" s="53">
        <f t="shared" si="191"/>
        <v>113.72061599999999</v>
      </c>
      <c r="S207" s="56">
        <f t="shared" si="192"/>
        <v>11.372061599999999</v>
      </c>
      <c r="T207" s="52" t="s">
        <v>330</v>
      </c>
      <c r="U207" s="39"/>
      <c r="V207" s="39"/>
    </row>
    <row r="208" spans="1:22" s="52" customFormat="1" x14ac:dyDescent="0.4">
      <c r="A208" s="41" t="s">
        <v>385</v>
      </c>
      <c r="B208" s="149">
        <v>91.4</v>
      </c>
      <c r="C208" s="128"/>
      <c r="D208" s="54">
        <f t="shared" si="181"/>
        <v>0.92</v>
      </c>
      <c r="E208" s="54">
        <f t="shared" si="182"/>
        <v>92.320000000000007</v>
      </c>
      <c r="F208" s="54">
        <v>12.8</v>
      </c>
      <c r="G208" s="53">
        <f t="shared" si="183"/>
        <v>103.12</v>
      </c>
      <c r="H208" s="47">
        <f t="shared" si="184"/>
        <v>3.0935999999999999</v>
      </c>
      <c r="I208" s="47">
        <f t="shared" si="185"/>
        <v>106.2136</v>
      </c>
      <c r="J208" s="55"/>
      <c r="K208" s="56">
        <f t="shared" si="186"/>
        <v>106.2136</v>
      </c>
      <c r="L208" s="55"/>
      <c r="M208" s="55">
        <f t="shared" si="187"/>
        <v>1.07</v>
      </c>
      <c r="N208" s="55">
        <f t="shared" si="188"/>
        <v>107.28359999999999</v>
      </c>
      <c r="O208" s="110">
        <f t="shared" si="189"/>
        <v>6.437015999999999</v>
      </c>
      <c r="P208" s="54">
        <f t="shared" si="190"/>
        <v>113.72061599999999</v>
      </c>
      <c r="Q208" s="98">
        <v>0</v>
      </c>
      <c r="R208" s="53">
        <f t="shared" si="191"/>
        <v>113.72061599999999</v>
      </c>
      <c r="S208" s="56">
        <f t="shared" si="192"/>
        <v>11.372061599999999</v>
      </c>
      <c r="T208" s="52" t="s">
        <v>330</v>
      </c>
      <c r="U208" s="39"/>
      <c r="V208" s="39"/>
    </row>
    <row r="209" spans="1:22" s="52" customFormat="1" x14ac:dyDescent="0.4">
      <c r="A209" s="41" t="s">
        <v>386</v>
      </c>
      <c r="B209" s="149">
        <v>91.4</v>
      </c>
      <c r="C209" s="128"/>
      <c r="D209" s="54">
        <f t="shared" si="181"/>
        <v>0.92</v>
      </c>
      <c r="E209" s="54">
        <f t="shared" si="182"/>
        <v>92.320000000000007</v>
      </c>
      <c r="F209" s="54">
        <v>12.8</v>
      </c>
      <c r="G209" s="53">
        <f t="shared" si="183"/>
        <v>103.12</v>
      </c>
      <c r="H209" s="47">
        <f t="shared" si="184"/>
        <v>3.0935999999999999</v>
      </c>
      <c r="I209" s="47">
        <f t="shared" si="185"/>
        <v>106.2136</v>
      </c>
      <c r="J209" s="55"/>
      <c r="K209" s="56">
        <f t="shared" si="186"/>
        <v>106.2136</v>
      </c>
      <c r="L209" s="55"/>
      <c r="M209" s="55">
        <f t="shared" si="187"/>
        <v>1.07</v>
      </c>
      <c r="N209" s="55">
        <f t="shared" si="188"/>
        <v>107.28359999999999</v>
      </c>
      <c r="O209" s="110">
        <f t="shared" si="189"/>
        <v>6.437015999999999</v>
      </c>
      <c r="P209" s="54">
        <f t="shared" si="190"/>
        <v>113.72061599999999</v>
      </c>
      <c r="Q209" s="98">
        <v>0</v>
      </c>
      <c r="R209" s="53">
        <f t="shared" si="191"/>
        <v>113.72061599999999</v>
      </c>
      <c r="S209" s="56">
        <f t="shared" si="192"/>
        <v>11.372061599999999</v>
      </c>
      <c r="T209" s="52" t="s">
        <v>330</v>
      </c>
      <c r="U209" s="39"/>
      <c r="V209" s="39"/>
    </row>
    <row r="210" spans="1:22" s="52" customFormat="1" x14ac:dyDescent="0.4">
      <c r="A210" s="41" t="s">
        <v>385</v>
      </c>
      <c r="B210" s="149">
        <v>91.4</v>
      </c>
      <c r="C210" s="128"/>
      <c r="D210" s="54">
        <f t="shared" si="181"/>
        <v>0.92</v>
      </c>
      <c r="E210" s="54">
        <f t="shared" si="182"/>
        <v>92.320000000000007</v>
      </c>
      <c r="F210" s="54">
        <v>12.8</v>
      </c>
      <c r="G210" s="53">
        <f t="shared" si="183"/>
        <v>103.12</v>
      </c>
      <c r="H210" s="47">
        <f t="shared" si="184"/>
        <v>3.0935999999999999</v>
      </c>
      <c r="I210" s="47">
        <f t="shared" si="185"/>
        <v>106.2136</v>
      </c>
      <c r="J210" s="55"/>
      <c r="K210" s="56">
        <f t="shared" si="186"/>
        <v>106.2136</v>
      </c>
      <c r="L210" s="55"/>
      <c r="M210" s="55">
        <f t="shared" si="187"/>
        <v>1.07</v>
      </c>
      <c r="N210" s="55">
        <f t="shared" si="188"/>
        <v>107.28359999999999</v>
      </c>
      <c r="O210" s="110">
        <f t="shared" si="189"/>
        <v>6.437015999999999</v>
      </c>
      <c r="P210" s="54">
        <f t="shared" si="190"/>
        <v>113.72061599999999</v>
      </c>
      <c r="Q210" s="98">
        <v>0</v>
      </c>
      <c r="R210" s="53">
        <f t="shared" si="191"/>
        <v>113.72061599999999</v>
      </c>
      <c r="S210" s="56">
        <f t="shared" si="192"/>
        <v>11.372061599999999</v>
      </c>
      <c r="T210" s="52" t="s">
        <v>330</v>
      </c>
      <c r="U210" s="39"/>
      <c r="V210" s="39"/>
    </row>
    <row r="211" spans="1:22" s="52" customFormat="1" x14ac:dyDescent="0.4">
      <c r="A211" s="41" t="s">
        <v>387</v>
      </c>
      <c r="B211" s="149">
        <v>91.4</v>
      </c>
      <c r="C211" s="128"/>
      <c r="D211" s="54">
        <f t="shared" si="181"/>
        <v>0.92</v>
      </c>
      <c r="E211" s="54">
        <f t="shared" si="182"/>
        <v>92.320000000000007</v>
      </c>
      <c r="F211" s="54">
        <v>12.8</v>
      </c>
      <c r="G211" s="53">
        <f t="shared" si="183"/>
        <v>103.12</v>
      </c>
      <c r="H211" s="47">
        <f t="shared" si="184"/>
        <v>3.0935999999999999</v>
      </c>
      <c r="I211" s="47">
        <f t="shared" si="185"/>
        <v>106.2136</v>
      </c>
      <c r="J211" s="55"/>
      <c r="K211" s="56">
        <f t="shared" si="186"/>
        <v>106.2136</v>
      </c>
      <c r="L211" s="55"/>
      <c r="M211" s="55">
        <f t="shared" si="187"/>
        <v>1.07</v>
      </c>
      <c r="N211" s="55">
        <f t="shared" si="188"/>
        <v>107.28359999999999</v>
      </c>
      <c r="O211" s="110">
        <f t="shared" si="189"/>
        <v>6.437015999999999</v>
      </c>
      <c r="P211" s="54">
        <f t="shared" si="190"/>
        <v>113.72061599999999</v>
      </c>
      <c r="Q211" s="98">
        <v>0</v>
      </c>
      <c r="R211" s="53">
        <f t="shared" si="191"/>
        <v>113.72061599999999</v>
      </c>
      <c r="S211" s="56">
        <f t="shared" si="192"/>
        <v>11.372061599999999</v>
      </c>
      <c r="T211" s="52" t="s">
        <v>330</v>
      </c>
      <c r="U211" s="39"/>
      <c r="V211" s="39"/>
    </row>
    <row r="212" spans="1:22" s="52" customFormat="1" x14ac:dyDescent="0.4">
      <c r="A212" s="41" t="s">
        <v>388</v>
      </c>
      <c r="B212" s="149">
        <v>91.4</v>
      </c>
      <c r="C212" s="128"/>
      <c r="D212" s="54">
        <f t="shared" si="181"/>
        <v>0.92</v>
      </c>
      <c r="E212" s="54">
        <f t="shared" si="182"/>
        <v>92.320000000000007</v>
      </c>
      <c r="F212" s="54">
        <v>12.8</v>
      </c>
      <c r="G212" s="53">
        <f t="shared" si="183"/>
        <v>103.12</v>
      </c>
      <c r="H212" s="47">
        <f t="shared" si="184"/>
        <v>3.0935999999999999</v>
      </c>
      <c r="I212" s="47">
        <f t="shared" si="185"/>
        <v>106.2136</v>
      </c>
      <c r="J212" s="55"/>
      <c r="K212" s="56">
        <f t="shared" si="186"/>
        <v>106.2136</v>
      </c>
      <c r="L212" s="55"/>
      <c r="M212" s="55">
        <f t="shared" si="187"/>
        <v>1.07</v>
      </c>
      <c r="N212" s="55">
        <f t="shared" si="188"/>
        <v>107.28359999999999</v>
      </c>
      <c r="O212" s="110">
        <f t="shared" si="189"/>
        <v>6.437015999999999</v>
      </c>
      <c r="P212" s="54">
        <f t="shared" si="190"/>
        <v>113.72061599999999</v>
      </c>
      <c r="Q212" s="98">
        <v>0</v>
      </c>
      <c r="R212" s="53">
        <f t="shared" si="191"/>
        <v>113.72061599999999</v>
      </c>
      <c r="S212" s="56">
        <f t="shared" si="192"/>
        <v>11.372061599999999</v>
      </c>
      <c r="U212" s="39"/>
      <c r="V212" s="39"/>
    </row>
    <row r="213" spans="1:22" s="52" customFormat="1" x14ac:dyDescent="0.4">
      <c r="A213" s="119" t="s">
        <v>389</v>
      </c>
      <c r="B213" s="149">
        <v>91.4</v>
      </c>
      <c r="C213" s="128"/>
      <c r="D213" s="54">
        <f t="shared" si="181"/>
        <v>0.92</v>
      </c>
      <c r="E213" s="54">
        <f t="shared" si="182"/>
        <v>92.320000000000007</v>
      </c>
      <c r="F213" s="54">
        <v>12.8</v>
      </c>
      <c r="G213" s="53">
        <f t="shared" si="183"/>
        <v>103.12</v>
      </c>
      <c r="H213" s="47">
        <f t="shared" si="184"/>
        <v>3.0935999999999999</v>
      </c>
      <c r="I213" s="47">
        <f t="shared" si="185"/>
        <v>106.2136</v>
      </c>
      <c r="J213" s="55"/>
      <c r="K213" s="56">
        <f t="shared" si="186"/>
        <v>106.2136</v>
      </c>
      <c r="L213" s="55"/>
      <c r="M213" s="55">
        <f t="shared" si="187"/>
        <v>1.07</v>
      </c>
      <c r="N213" s="55">
        <f t="shared" si="188"/>
        <v>107.28359999999999</v>
      </c>
      <c r="O213" s="110">
        <f t="shared" si="189"/>
        <v>6.437015999999999</v>
      </c>
      <c r="P213" s="54">
        <f t="shared" si="190"/>
        <v>113.72061599999999</v>
      </c>
      <c r="Q213" s="98">
        <v>0</v>
      </c>
      <c r="R213" s="53">
        <f t="shared" si="191"/>
        <v>113.72061599999999</v>
      </c>
      <c r="S213" s="56">
        <f t="shared" si="192"/>
        <v>11.372061599999999</v>
      </c>
      <c r="T213" s="52" t="s">
        <v>330</v>
      </c>
      <c r="U213" s="39"/>
      <c r="V213" s="39"/>
    </row>
    <row r="214" spans="1:22" s="52" customFormat="1" x14ac:dyDescent="0.4">
      <c r="A214" s="41" t="s">
        <v>390</v>
      </c>
      <c r="B214" s="149">
        <v>91.4</v>
      </c>
      <c r="C214" s="128"/>
      <c r="D214" s="54">
        <f t="shared" si="181"/>
        <v>0.92</v>
      </c>
      <c r="E214" s="54">
        <f t="shared" si="182"/>
        <v>92.320000000000007</v>
      </c>
      <c r="F214" s="54">
        <v>12.8</v>
      </c>
      <c r="G214" s="53">
        <f t="shared" si="183"/>
        <v>103.12</v>
      </c>
      <c r="H214" s="47">
        <f t="shared" si="184"/>
        <v>3.0935999999999999</v>
      </c>
      <c r="I214" s="47">
        <f t="shared" si="185"/>
        <v>106.2136</v>
      </c>
      <c r="J214" s="55"/>
      <c r="K214" s="56">
        <f t="shared" si="186"/>
        <v>106.2136</v>
      </c>
      <c r="L214" s="55"/>
      <c r="M214" s="55">
        <f t="shared" si="187"/>
        <v>1.07</v>
      </c>
      <c r="N214" s="55">
        <f t="shared" si="188"/>
        <v>107.28359999999999</v>
      </c>
      <c r="O214" s="110">
        <f t="shared" si="189"/>
        <v>6.437015999999999</v>
      </c>
      <c r="P214" s="54">
        <f t="shared" si="190"/>
        <v>113.72061599999999</v>
      </c>
      <c r="Q214" s="98">
        <v>0</v>
      </c>
      <c r="R214" s="53">
        <f t="shared" si="191"/>
        <v>113.72061599999999</v>
      </c>
      <c r="S214" s="56">
        <f t="shared" si="192"/>
        <v>11.372061599999999</v>
      </c>
      <c r="T214" s="52" t="s">
        <v>330</v>
      </c>
      <c r="U214" s="39"/>
      <c r="V214" s="39"/>
    </row>
    <row r="215" spans="1:22" s="52" customFormat="1" x14ac:dyDescent="0.4">
      <c r="A215" s="41"/>
      <c r="B215" s="32"/>
      <c r="C215" s="129"/>
      <c r="D215" s="54"/>
      <c r="E215" s="54"/>
      <c r="F215" s="54"/>
      <c r="G215" s="53"/>
      <c r="H215" s="47"/>
      <c r="I215" s="47"/>
      <c r="J215" s="55"/>
      <c r="K215" s="56"/>
      <c r="L215" s="55"/>
      <c r="M215" s="55"/>
      <c r="N215" s="55"/>
      <c r="O215" s="110"/>
      <c r="P215" s="54"/>
      <c r="Q215" s="98"/>
      <c r="R215" s="53"/>
      <c r="S215" s="56"/>
      <c r="T215" s="52" t="s">
        <v>330</v>
      </c>
      <c r="U215" s="39"/>
      <c r="V215" s="39"/>
    </row>
    <row r="216" spans="1:22" s="52" customFormat="1" x14ac:dyDescent="0.4">
      <c r="A216" s="41" t="s">
        <v>391</v>
      </c>
      <c r="B216" s="149">
        <v>108</v>
      </c>
      <c r="C216" s="128"/>
      <c r="D216" s="54">
        <f>ROUNDUP(((B216-C216)*$D$4),2)</f>
        <v>1.08</v>
      </c>
      <c r="E216" s="54">
        <f>(B216-C216)+D216</f>
        <v>109.08</v>
      </c>
      <c r="F216" s="54">
        <v>14.8</v>
      </c>
      <c r="G216" s="53">
        <f>E216+$F$4</f>
        <v>119.88</v>
      </c>
      <c r="H216" s="47">
        <f t="shared" ref="H216:H220" si="193">G216*$H$4</f>
        <v>3.5963999999999996</v>
      </c>
      <c r="I216" s="47">
        <f t="shared" ref="I216:I220" si="194">G216+H216</f>
        <v>123.4764</v>
      </c>
      <c r="J216" s="55"/>
      <c r="K216" s="56">
        <f t="shared" ref="K216:K220" si="195">I216-J216</f>
        <v>123.4764</v>
      </c>
      <c r="L216" s="55"/>
      <c r="M216" s="55">
        <f t="shared" ref="M216:M220" si="196">ROUNDUP((K216*$M$4),2)</f>
        <v>1.24</v>
      </c>
      <c r="N216" s="55">
        <f t="shared" ref="N216:N220" si="197">(K216-L216)+M216</f>
        <v>124.71639999999999</v>
      </c>
      <c r="O216" s="110">
        <f t="shared" ref="O216:O220" si="198">(K216-L216+M216)*$O$4</f>
        <v>7.4829839999999992</v>
      </c>
      <c r="P216" s="54">
        <f t="shared" ref="P216:P220" si="199">N216+O216</f>
        <v>132.19938399999998</v>
      </c>
      <c r="Q216" s="98">
        <v>0</v>
      </c>
      <c r="R216" s="53">
        <f t="shared" ref="R216:R220" si="200">P216-Q216</f>
        <v>132.19938399999998</v>
      </c>
      <c r="S216" s="56">
        <f t="shared" ref="S216:S220" si="201">R216/10</f>
        <v>13.219938399999998</v>
      </c>
      <c r="T216" s="52" t="s">
        <v>330</v>
      </c>
      <c r="U216" s="39"/>
      <c r="V216" s="39"/>
    </row>
    <row r="217" spans="1:22" s="52" customFormat="1" x14ac:dyDescent="0.4">
      <c r="A217" s="60" t="s">
        <v>392</v>
      </c>
      <c r="B217" s="149">
        <v>108</v>
      </c>
      <c r="C217" s="128"/>
      <c r="D217" s="54">
        <f>ROUNDUP(((B217-C217)*$D$4),2)</f>
        <v>1.08</v>
      </c>
      <c r="E217" s="54">
        <f>(B217-C217)+D217</f>
        <v>109.08</v>
      </c>
      <c r="F217" s="54">
        <v>14.8</v>
      </c>
      <c r="G217" s="53">
        <f>E217+$F$4</f>
        <v>119.88</v>
      </c>
      <c r="H217" s="47">
        <f t="shared" si="193"/>
        <v>3.5963999999999996</v>
      </c>
      <c r="I217" s="47">
        <f t="shared" si="194"/>
        <v>123.4764</v>
      </c>
      <c r="J217" s="55"/>
      <c r="K217" s="56">
        <f t="shared" si="195"/>
        <v>123.4764</v>
      </c>
      <c r="L217" s="55"/>
      <c r="M217" s="55">
        <f t="shared" si="196"/>
        <v>1.24</v>
      </c>
      <c r="N217" s="55">
        <f t="shared" si="197"/>
        <v>124.71639999999999</v>
      </c>
      <c r="O217" s="110">
        <f t="shared" si="198"/>
        <v>7.4829839999999992</v>
      </c>
      <c r="P217" s="54">
        <f t="shared" si="199"/>
        <v>132.19938399999998</v>
      </c>
      <c r="Q217" s="98">
        <v>0</v>
      </c>
      <c r="R217" s="53">
        <f t="shared" si="200"/>
        <v>132.19938399999998</v>
      </c>
      <c r="S217" s="56">
        <f t="shared" si="201"/>
        <v>13.219938399999998</v>
      </c>
      <c r="T217" s="52" t="s">
        <v>330</v>
      </c>
      <c r="U217" s="39"/>
      <c r="V217" s="39"/>
    </row>
    <row r="218" spans="1:22" s="52" customFormat="1" x14ac:dyDescent="0.4">
      <c r="A218" s="41" t="s">
        <v>393</v>
      </c>
      <c r="B218" s="149">
        <v>108</v>
      </c>
      <c r="C218" s="128"/>
      <c r="D218" s="54">
        <f>ROUNDUP(((B218-C218)*$D$4),2)</f>
        <v>1.08</v>
      </c>
      <c r="E218" s="54">
        <f>(B218-C218)+D218</f>
        <v>109.08</v>
      </c>
      <c r="F218" s="54">
        <v>14.8</v>
      </c>
      <c r="G218" s="53">
        <f>E218+$F$4</f>
        <v>119.88</v>
      </c>
      <c r="H218" s="47">
        <f t="shared" si="193"/>
        <v>3.5963999999999996</v>
      </c>
      <c r="I218" s="47">
        <f t="shared" si="194"/>
        <v>123.4764</v>
      </c>
      <c r="J218" s="55"/>
      <c r="K218" s="56">
        <f t="shared" si="195"/>
        <v>123.4764</v>
      </c>
      <c r="L218" s="55"/>
      <c r="M218" s="55">
        <f t="shared" si="196"/>
        <v>1.24</v>
      </c>
      <c r="N218" s="55">
        <f t="shared" si="197"/>
        <v>124.71639999999999</v>
      </c>
      <c r="O218" s="110">
        <f t="shared" si="198"/>
        <v>7.4829839999999992</v>
      </c>
      <c r="P218" s="54">
        <f t="shared" si="199"/>
        <v>132.19938399999998</v>
      </c>
      <c r="Q218" s="98">
        <v>0</v>
      </c>
      <c r="R218" s="53">
        <f t="shared" si="200"/>
        <v>132.19938399999998</v>
      </c>
      <c r="S218" s="56">
        <f t="shared" si="201"/>
        <v>13.219938399999998</v>
      </c>
      <c r="T218" s="52" t="s">
        <v>330</v>
      </c>
      <c r="U218" s="39"/>
      <c r="V218" s="39"/>
    </row>
    <row r="219" spans="1:22" s="52" customFormat="1" x14ac:dyDescent="0.4">
      <c r="A219" s="60" t="s">
        <v>394</v>
      </c>
      <c r="B219" s="149">
        <v>108</v>
      </c>
      <c r="C219" s="128"/>
      <c r="D219" s="54">
        <f>ROUNDUP(((B219-C219)*$D$4),2)</f>
        <v>1.08</v>
      </c>
      <c r="E219" s="54">
        <f>(B219-C219)+D219</f>
        <v>109.08</v>
      </c>
      <c r="F219" s="54">
        <v>14.8</v>
      </c>
      <c r="G219" s="53">
        <f>E219+$F$4</f>
        <v>119.88</v>
      </c>
      <c r="H219" s="47">
        <f t="shared" si="193"/>
        <v>3.5963999999999996</v>
      </c>
      <c r="I219" s="47">
        <f t="shared" si="194"/>
        <v>123.4764</v>
      </c>
      <c r="J219" s="55"/>
      <c r="K219" s="56">
        <f t="shared" si="195"/>
        <v>123.4764</v>
      </c>
      <c r="L219" s="55"/>
      <c r="M219" s="55">
        <f t="shared" si="196"/>
        <v>1.24</v>
      </c>
      <c r="N219" s="55">
        <f t="shared" si="197"/>
        <v>124.71639999999999</v>
      </c>
      <c r="O219" s="110">
        <f t="shared" si="198"/>
        <v>7.4829839999999992</v>
      </c>
      <c r="P219" s="54">
        <f t="shared" si="199"/>
        <v>132.19938399999998</v>
      </c>
      <c r="Q219" s="98">
        <v>0</v>
      </c>
      <c r="R219" s="53">
        <f t="shared" si="200"/>
        <v>132.19938399999998</v>
      </c>
      <c r="S219" s="56">
        <f t="shared" si="201"/>
        <v>13.219938399999998</v>
      </c>
      <c r="T219" s="52" t="s">
        <v>330</v>
      </c>
      <c r="U219" s="39"/>
      <c r="V219" s="39"/>
    </row>
    <row r="220" spans="1:22" s="52" customFormat="1" x14ac:dyDescent="0.4">
      <c r="A220" s="60" t="s">
        <v>395</v>
      </c>
      <c r="B220" s="149">
        <v>108</v>
      </c>
      <c r="C220" s="128"/>
      <c r="D220" s="54">
        <f>ROUNDUP(((B220-C220)*$D$4),2)</f>
        <v>1.08</v>
      </c>
      <c r="E220" s="54">
        <f>(B220-C220)+D220</f>
        <v>109.08</v>
      </c>
      <c r="F220" s="54">
        <v>14.8</v>
      </c>
      <c r="G220" s="53">
        <f>E220+$F$4</f>
        <v>119.88</v>
      </c>
      <c r="H220" s="47">
        <f t="shared" si="193"/>
        <v>3.5963999999999996</v>
      </c>
      <c r="I220" s="47">
        <f t="shared" si="194"/>
        <v>123.4764</v>
      </c>
      <c r="J220" s="55"/>
      <c r="K220" s="56">
        <f t="shared" si="195"/>
        <v>123.4764</v>
      </c>
      <c r="L220" s="55"/>
      <c r="M220" s="55">
        <f t="shared" si="196"/>
        <v>1.24</v>
      </c>
      <c r="N220" s="55">
        <f t="shared" si="197"/>
        <v>124.71639999999999</v>
      </c>
      <c r="O220" s="110">
        <f t="shared" si="198"/>
        <v>7.4829839999999992</v>
      </c>
      <c r="P220" s="54">
        <f t="shared" si="199"/>
        <v>132.19938399999998</v>
      </c>
      <c r="Q220" s="98">
        <v>0</v>
      </c>
      <c r="R220" s="53">
        <f t="shared" si="200"/>
        <v>132.19938399999998</v>
      </c>
      <c r="S220" s="56">
        <f t="shared" si="201"/>
        <v>13.219938399999998</v>
      </c>
      <c r="T220" s="52" t="s">
        <v>330</v>
      </c>
      <c r="U220" s="22"/>
      <c r="V220" s="39"/>
    </row>
    <row r="221" spans="1:22" s="52" customFormat="1" x14ac:dyDescent="0.4">
      <c r="A221" s="41"/>
      <c r="B221" s="32"/>
      <c r="C221" s="129"/>
      <c r="D221" s="54"/>
      <c r="E221" s="54"/>
      <c r="F221" s="54"/>
      <c r="G221" s="53"/>
      <c r="H221" s="47"/>
      <c r="I221" s="47"/>
      <c r="J221" s="55"/>
      <c r="K221" s="56"/>
      <c r="L221" s="55"/>
      <c r="M221" s="55"/>
      <c r="N221" s="55"/>
      <c r="O221" s="110"/>
      <c r="P221" s="54"/>
      <c r="Q221" s="98"/>
      <c r="R221" s="53"/>
      <c r="S221" s="56"/>
      <c r="T221" s="52" t="s">
        <v>330</v>
      </c>
      <c r="U221" s="16"/>
      <c r="V221" s="39"/>
    </row>
    <row r="222" spans="1:22" s="23" customFormat="1" x14ac:dyDescent="0.4">
      <c r="A222" s="41" t="s">
        <v>396</v>
      </c>
      <c r="B222" s="149">
        <v>108</v>
      </c>
      <c r="C222" s="128"/>
      <c r="D222" s="54">
        <f>ROUNDUP(((B222-C222)*$D$4),2)</f>
        <v>1.08</v>
      </c>
      <c r="E222" s="54">
        <f>(B222-C222)+D222</f>
        <v>109.08</v>
      </c>
      <c r="F222" s="54">
        <v>16.8</v>
      </c>
      <c r="G222" s="53">
        <f>E222+$F$4</f>
        <v>119.88</v>
      </c>
      <c r="H222" s="47">
        <f t="shared" ref="H222:H223" si="202">G222*$H$4</f>
        <v>3.5963999999999996</v>
      </c>
      <c r="I222" s="47">
        <f t="shared" ref="I222:I223" si="203">G222+H222</f>
        <v>123.4764</v>
      </c>
      <c r="J222" s="55"/>
      <c r="K222" s="56">
        <f t="shared" ref="K222:K223" si="204">I222-J222</f>
        <v>123.4764</v>
      </c>
      <c r="L222" s="55"/>
      <c r="M222" s="55">
        <f t="shared" ref="M222:M223" si="205">ROUNDUP((K222*$M$4),2)</f>
        <v>1.24</v>
      </c>
      <c r="N222" s="55">
        <f t="shared" ref="N222:N223" si="206">(K222-L222)+M222</f>
        <v>124.71639999999999</v>
      </c>
      <c r="O222" s="110">
        <f t="shared" ref="O222:O223" si="207">(K222-L222+M222)*$O$4</f>
        <v>7.4829839999999992</v>
      </c>
      <c r="P222" s="54">
        <f t="shared" ref="P222:P223" si="208">N222+O222</f>
        <v>132.19938399999998</v>
      </c>
      <c r="Q222" s="98">
        <v>0</v>
      </c>
      <c r="R222" s="53">
        <f t="shared" ref="R222:R223" si="209">P222-Q222</f>
        <v>132.19938399999998</v>
      </c>
      <c r="S222" s="56">
        <f t="shared" ref="S222:S236" si="210">R222/10</f>
        <v>13.219938399999998</v>
      </c>
      <c r="T222" s="52"/>
      <c r="U222" s="16"/>
      <c r="V222" s="24"/>
    </row>
    <row r="223" spans="1:22" s="52" customFormat="1" x14ac:dyDescent="0.4">
      <c r="A223" s="41" t="s">
        <v>397</v>
      </c>
      <c r="B223" s="149">
        <v>108</v>
      </c>
      <c r="C223" s="128"/>
      <c r="D223" s="54">
        <f>ROUNDUP(((B223-C223)*$D$4),2)</f>
        <v>1.08</v>
      </c>
      <c r="E223" s="54">
        <f>(B223-C223)+D223</f>
        <v>109.08</v>
      </c>
      <c r="F223" s="54">
        <v>16.8</v>
      </c>
      <c r="G223" s="53">
        <f>E223+$F$4</f>
        <v>119.88</v>
      </c>
      <c r="H223" s="47">
        <f t="shared" si="202"/>
        <v>3.5963999999999996</v>
      </c>
      <c r="I223" s="47">
        <f t="shared" si="203"/>
        <v>123.4764</v>
      </c>
      <c r="J223" s="55"/>
      <c r="K223" s="56">
        <f t="shared" si="204"/>
        <v>123.4764</v>
      </c>
      <c r="L223" s="55"/>
      <c r="M223" s="55">
        <f t="shared" si="205"/>
        <v>1.24</v>
      </c>
      <c r="N223" s="55">
        <f t="shared" si="206"/>
        <v>124.71639999999999</v>
      </c>
      <c r="O223" s="110">
        <f t="shared" si="207"/>
        <v>7.4829839999999992</v>
      </c>
      <c r="P223" s="54">
        <f t="shared" si="208"/>
        <v>132.19938399999998</v>
      </c>
      <c r="Q223" s="98">
        <v>0</v>
      </c>
      <c r="R223" s="53">
        <f t="shared" si="209"/>
        <v>132.19938399999998</v>
      </c>
      <c r="S223" s="56">
        <f t="shared" si="210"/>
        <v>13.219938399999998</v>
      </c>
      <c r="T223" s="52" t="s">
        <v>330</v>
      </c>
      <c r="U223" s="39"/>
      <c r="V223" s="39"/>
    </row>
    <row r="224" spans="1:22" s="52" customFormat="1" x14ac:dyDescent="0.4">
      <c r="A224" s="41"/>
      <c r="B224" s="36"/>
      <c r="C224" s="128"/>
      <c r="D224" s="54"/>
      <c r="E224" s="54"/>
      <c r="F224" s="54"/>
      <c r="G224" s="53"/>
      <c r="H224" s="47"/>
      <c r="I224" s="47"/>
      <c r="J224" s="55"/>
      <c r="K224" s="56"/>
      <c r="L224" s="55"/>
      <c r="M224" s="55"/>
      <c r="N224" s="55"/>
      <c r="O224" s="110"/>
      <c r="P224" s="54"/>
      <c r="Q224" s="98"/>
      <c r="R224" s="53"/>
      <c r="S224" s="56"/>
      <c r="T224" s="52" t="s">
        <v>330</v>
      </c>
      <c r="U224" s="39"/>
      <c r="V224" s="39"/>
    </row>
    <row r="225" spans="1:22" s="52" customFormat="1" x14ac:dyDescent="0.4">
      <c r="A225" s="41" t="s">
        <v>205</v>
      </c>
      <c r="B225" s="149">
        <v>98</v>
      </c>
      <c r="C225" s="128"/>
      <c r="D225" s="54">
        <v>0.73</v>
      </c>
      <c r="E225" s="54">
        <v>73.27000000000001</v>
      </c>
      <c r="F225" s="54">
        <v>18.8</v>
      </c>
      <c r="G225" s="53">
        <v>84.070000000000007</v>
      </c>
      <c r="H225" s="47">
        <v>2.5221</v>
      </c>
      <c r="I225" s="47">
        <v>86.592100000000002</v>
      </c>
      <c r="J225" s="55"/>
      <c r="K225" s="56">
        <v>86.592100000000002</v>
      </c>
      <c r="L225" s="55"/>
      <c r="M225" s="55">
        <v>0.87</v>
      </c>
      <c r="N225" s="55">
        <v>87.462100000000007</v>
      </c>
      <c r="O225" s="110">
        <v>5.2477260000000001</v>
      </c>
      <c r="P225" s="54">
        <v>92.709826000000007</v>
      </c>
      <c r="Q225" s="98">
        <v>0</v>
      </c>
      <c r="R225" s="53">
        <f t="shared" ref="R225:R236" si="211">P225-Q225</f>
        <v>92.709826000000007</v>
      </c>
      <c r="S225" s="56">
        <f t="shared" si="210"/>
        <v>9.2709826</v>
      </c>
      <c r="T225" s="52" t="s">
        <v>330</v>
      </c>
      <c r="U225" s="39"/>
      <c r="V225" s="39"/>
    </row>
    <row r="226" spans="1:22" s="58" customFormat="1" x14ac:dyDescent="0.4">
      <c r="A226" s="51" t="s">
        <v>398</v>
      </c>
      <c r="B226" s="149">
        <v>98</v>
      </c>
      <c r="C226" s="128"/>
      <c r="D226" s="54">
        <v>0.73</v>
      </c>
      <c r="E226" s="54">
        <v>73.27000000000001</v>
      </c>
      <c r="F226" s="54">
        <v>18.8</v>
      </c>
      <c r="G226" s="53">
        <v>84.070000000000007</v>
      </c>
      <c r="H226" s="47">
        <v>2.5221</v>
      </c>
      <c r="I226" s="47">
        <v>86.592100000000002</v>
      </c>
      <c r="J226" s="55"/>
      <c r="K226" s="56">
        <v>86.592100000000002</v>
      </c>
      <c r="L226" s="55"/>
      <c r="M226" s="55">
        <v>0.87</v>
      </c>
      <c r="N226" s="55">
        <v>87.462100000000007</v>
      </c>
      <c r="O226" s="110">
        <v>5.2477260000000001</v>
      </c>
      <c r="P226" s="54">
        <v>92.709826000000007</v>
      </c>
      <c r="Q226" s="98">
        <v>0</v>
      </c>
      <c r="R226" s="53">
        <f t="shared" si="211"/>
        <v>92.709826000000007</v>
      </c>
      <c r="S226" s="56">
        <f t="shared" si="210"/>
        <v>9.2709826</v>
      </c>
      <c r="T226" s="52" t="s">
        <v>330</v>
      </c>
      <c r="U226" s="16"/>
      <c r="V226" s="33"/>
    </row>
    <row r="227" spans="1:22" s="23" customFormat="1" x14ac:dyDescent="0.4">
      <c r="A227" s="86" t="s">
        <v>399</v>
      </c>
      <c r="B227" s="149">
        <v>98</v>
      </c>
      <c r="C227" s="130"/>
      <c r="D227" s="54">
        <v>0.73</v>
      </c>
      <c r="E227" s="54">
        <v>73.27000000000001</v>
      </c>
      <c r="F227" s="54">
        <v>18.8</v>
      </c>
      <c r="G227" s="53">
        <v>84.070000000000007</v>
      </c>
      <c r="H227" s="47">
        <v>2.5221</v>
      </c>
      <c r="I227" s="47">
        <v>86.592100000000002</v>
      </c>
      <c r="J227" s="55"/>
      <c r="K227" s="56">
        <v>86.592100000000002</v>
      </c>
      <c r="L227" s="55"/>
      <c r="M227" s="55">
        <v>0.87</v>
      </c>
      <c r="N227" s="55">
        <v>87.462100000000007</v>
      </c>
      <c r="O227" s="110">
        <v>5.2477260000000001</v>
      </c>
      <c r="P227" s="54">
        <v>92.709826000000007</v>
      </c>
      <c r="Q227" s="98">
        <v>0</v>
      </c>
      <c r="R227" s="53">
        <f t="shared" si="211"/>
        <v>92.709826000000007</v>
      </c>
      <c r="S227" s="56">
        <f t="shared" si="210"/>
        <v>9.2709826</v>
      </c>
      <c r="T227" s="52" t="s">
        <v>330</v>
      </c>
      <c r="U227" s="16"/>
      <c r="V227" s="24"/>
    </row>
    <row r="228" spans="1:22" s="23" customFormat="1" x14ac:dyDescent="0.4">
      <c r="A228" s="41" t="s">
        <v>400</v>
      </c>
      <c r="B228" s="149">
        <v>98</v>
      </c>
      <c r="C228" s="128"/>
      <c r="D228" s="54">
        <v>0.73</v>
      </c>
      <c r="E228" s="54">
        <v>73.27000000000001</v>
      </c>
      <c r="F228" s="54">
        <v>18.8</v>
      </c>
      <c r="G228" s="53">
        <v>84.070000000000007</v>
      </c>
      <c r="H228" s="47">
        <v>2.5221</v>
      </c>
      <c r="I228" s="47">
        <v>86.592100000000002</v>
      </c>
      <c r="J228" s="55"/>
      <c r="K228" s="56">
        <v>86.592100000000002</v>
      </c>
      <c r="L228" s="55"/>
      <c r="M228" s="55">
        <v>0.87</v>
      </c>
      <c r="N228" s="55">
        <v>87.462100000000007</v>
      </c>
      <c r="O228" s="110">
        <v>5.2477260000000001</v>
      </c>
      <c r="P228" s="54">
        <v>92.709826000000007</v>
      </c>
      <c r="Q228" s="98">
        <v>0</v>
      </c>
      <c r="R228" s="53">
        <f t="shared" si="211"/>
        <v>92.709826000000007</v>
      </c>
      <c r="S228" s="56">
        <f t="shared" si="210"/>
        <v>9.2709826</v>
      </c>
      <c r="T228" s="52"/>
      <c r="U228" s="16"/>
      <c r="V228" s="24"/>
    </row>
    <row r="229" spans="1:22" s="52" customFormat="1" x14ac:dyDescent="0.4">
      <c r="A229" s="29" t="s">
        <v>401</v>
      </c>
      <c r="B229" s="149">
        <v>98</v>
      </c>
      <c r="C229" s="130"/>
      <c r="D229" s="54">
        <v>0.73</v>
      </c>
      <c r="E229" s="54">
        <v>73.27000000000001</v>
      </c>
      <c r="F229" s="54">
        <v>18.8</v>
      </c>
      <c r="G229" s="53">
        <v>84.070000000000007</v>
      </c>
      <c r="H229" s="47">
        <v>2.5221</v>
      </c>
      <c r="I229" s="47">
        <v>86.592100000000002</v>
      </c>
      <c r="J229" s="55"/>
      <c r="K229" s="56">
        <v>86.592100000000002</v>
      </c>
      <c r="L229" s="55"/>
      <c r="M229" s="55">
        <v>0.87</v>
      </c>
      <c r="N229" s="55">
        <v>87.462100000000007</v>
      </c>
      <c r="O229" s="110">
        <v>5.2477260000000001</v>
      </c>
      <c r="P229" s="54">
        <v>92.709826000000007</v>
      </c>
      <c r="Q229" s="98">
        <v>0</v>
      </c>
      <c r="R229" s="53">
        <f t="shared" si="211"/>
        <v>92.709826000000007</v>
      </c>
      <c r="S229" s="56">
        <f t="shared" si="210"/>
        <v>9.2709826</v>
      </c>
      <c r="T229" s="52" t="s">
        <v>330</v>
      </c>
      <c r="U229"/>
      <c r="V229" s="39"/>
    </row>
    <row r="230" spans="1:22" s="52" customFormat="1" x14ac:dyDescent="0.4">
      <c r="A230" s="41" t="s">
        <v>402</v>
      </c>
      <c r="B230" s="149">
        <v>98</v>
      </c>
      <c r="C230" s="128"/>
      <c r="D230" s="54">
        <v>0.73</v>
      </c>
      <c r="E230" s="54">
        <v>73.27000000000001</v>
      </c>
      <c r="F230" s="54">
        <v>18.8</v>
      </c>
      <c r="G230" s="53">
        <v>84.070000000000007</v>
      </c>
      <c r="H230" s="47">
        <v>2.5221</v>
      </c>
      <c r="I230" s="47">
        <v>86.592100000000002</v>
      </c>
      <c r="J230" s="55"/>
      <c r="K230" s="56">
        <v>86.592100000000002</v>
      </c>
      <c r="L230" s="55"/>
      <c r="M230" s="55">
        <v>0.87</v>
      </c>
      <c r="N230" s="55">
        <v>87.462100000000007</v>
      </c>
      <c r="O230" s="110">
        <v>5.2477260000000001</v>
      </c>
      <c r="P230" s="54">
        <v>92.709826000000007</v>
      </c>
      <c r="Q230" s="98">
        <v>0</v>
      </c>
      <c r="R230" s="53">
        <f t="shared" si="211"/>
        <v>92.709826000000007</v>
      </c>
      <c r="S230" s="56">
        <f t="shared" si="210"/>
        <v>9.2709826</v>
      </c>
      <c r="T230" s="52" t="s">
        <v>330</v>
      </c>
      <c r="U230"/>
      <c r="V230" s="39"/>
    </row>
    <row r="231" spans="1:22" s="52" customFormat="1" x14ac:dyDescent="0.4">
      <c r="A231" s="41" t="s">
        <v>403</v>
      </c>
      <c r="B231" s="149">
        <v>98</v>
      </c>
      <c r="C231" s="130"/>
      <c r="D231" s="54">
        <v>0.73</v>
      </c>
      <c r="E231" s="54">
        <v>73.27000000000001</v>
      </c>
      <c r="F231" s="54">
        <v>18.8</v>
      </c>
      <c r="G231" s="53">
        <v>84.070000000000007</v>
      </c>
      <c r="H231" s="47">
        <v>2.5221</v>
      </c>
      <c r="I231" s="47">
        <v>86.592100000000002</v>
      </c>
      <c r="J231" s="55"/>
      <c r="K231" s="56">
        <v>86.592100000000002</v>
      </c>
      <c r="L231" s="55"/>
      <c r="M231" s="55">
        <v>0.87</v>
      </c>
      <c r="N231" s="55">
        <v>87.462100000000007</v>
      </c>
      <c r="O231" s="110">
        <v>5.2477260000000001</v>
      </c>
      <c r="P231" s="54">
        <v>92.709826000000007</v>
      </c>
      <c r="Q231" s="98">
        <v>0</v>
      </c>
      <c r="R231" s="53">
        <f t="shared" si="211"/>
        <v>92.709826000000007</v>
      </c>
      <c r="S231" s="56">
        <f t="shared" si="210"/>
        <v>9.2709826</v>
      </c>
      <c r="U231"/>
      <c r="V231" s="39"/>
    </row>
    <row r="232" spans="1:22" x14ac:dyDescent="0.4">
      <c r="A232" s="57" t="s">
        <v>404</v>
      </c>
      <c r="B232" s="149">
        <v>98</v>
      </c>
      <c r="C232" s="128"/>
      <c r="D232" s="54">
        <v>0.73</v>
      </c>
      <c r="E232" s="54">
        <v>73.27000000000001</v>
      </c>
      <c r="F232" s="54">
        <v>18.8</v>
      </c>
      <c r="G232" s="53">
        <v>84.070000000000007</v>
      </c>
      <c r="H232" s="47">
        <v>2.5221</v>
      </c>
      <c r="I232" s="47">
        <v>86.592100000000002</v>
      </c>
      <c r="J232" s="55"/>
      <c r="K232" s="56">
        <v>86.592100000000002</v>
      </c>
      <c r="L232" s="55"/>
      <c r="M232" s="55">
        <v>0.87</v>
      </c>
      <c r="N232" s="55">
        <v>87.462100000000007</v>
      </c>
      <c r="O232" s="110">
        <v>5.2477260000000001</v>
      </c>
      <c r="P232" s="54">
        <v>92.709826000000007</v>
      </c>
      <c r="Q232" s="98">
        <v>0</v>
      </c>
      <c r="R232" s="53">
        <f t="shared" si="211"/>
        <v>92.709826000000007</v>
      </c>
      <c r="S232" s="56">
        <f t="shared" si="210"/>
        <v>9.2709826</v>
      </c>
      <c r="T232" s="52" t="s">
        <v>330</v>
      </c>
      <c r="U232" s="38"/>
      <c r="V232" s="16"/>
    </row>
    <row r="233" spans="1:22" x14ac:dyDescent="0.4">
      <c r="A233" s="57" t="s">
        <v>206</v>
      </c>
      <c r="B233" s="149">
        <v>98</v>
      </c>
      <c r="C233" s="130"/>
      <c r="D233" s="54">
        <v>0.73</v>
      </c>
      <c r="E233" s="54">
        <v>73.27000000000001</v>
      </c>
      <c r="F233" s="54">
        <v>18.8</v>
      </c>
      <c r="G233" s="53">
        <v>84.070000000000007</v>
      </c>
      <c r="H233" s="47">
        <v>2.5221</v>
      </c>
      <c r="I233" s="47">
        <v>86.592100000000002</v>
      </c>
      <c r="J233" s="55"/>
      <c r="K233" s="56">
        <v>86.592100000000002</v>
      </c>
      <c r="L233" s="55"/>
      <c r="M233" s="55">
        <v>0.87</v>
      </c>
      <c r="N233" s="55">
        <v>87.462100000000007</v>
      </c>
      <c r="O233" s="110">
        <v>5.2477260000000001</v>
      </c>
      <c r="P233" s="54">
        <v>92.709826000000007</v>
      </c>
      <c r="Q233" s="98">
        <v>0</v>
      </c>
      <c r="R233" s="53">
        <f t="shared" si="211"/>
        <v>92.709826000000007</v>
      </c>
      <c r="S233" s="56">
        <f t="shared" si="210"/>
        <v>9.2709826</v>
      </c>
      <c r="T233" s="52" t="s">
        <v>330</v>
      </c>
    </row>
    <row r="234" spans="1:22" x14ac:dyDescent="0.4">
      <c r="A234" s="41" t="s">
        <v>405</v>
      </c>
      <c r="B234" s="149">
        <v>98</v>
      </c>
      <c r="C234" s="128"/>
      <c r="D234" s="54">
        <v>0.73</v>
      </c>
      <c r="E234" s="54">
        <v>73.27000000000001</v>
      </c>
      <c r="F234" s="54">
        <v>18.8</v>
      </c>
      <c r="G234" s="53">
        <v>84.070000000000007</v>
      </c>
      <c r="H234" s="47">
        <v>2.5221</v>
      </c>
      <c r="I234" s="47">
        <v>86.592100000000002</v>
      </c>
      <c r="J234" s="55"/>
      <c r="K234" s="56">
        <v>86.592100000000002</v>
      </c>
      <c r="L234" s="55"/>
      <c r="M234" s="55">
        <v>0.87</v>
      </c>
      <c r="N234" s="55">
        <v>87.462100000000007</v>
      </c>
      <c r="O234" s="110">
        <v>5.2477260000000001</v>
      </c>
      <c r="P234" s="54">
        <v>92.709826000000007</v>
      </c>
      <c r="Q234" s="98">
        <v>0</v>
      </c>
      <c r="R234" s="53">
        <f t="shared" si="211"/>
        <v>92.709826000000007</v>
      </c>
      <c r="S234" s="56">
        <f t="shared" si="210"/>
        <v>9.2709826</v>
      </c>
      <c r="T234" s="52" t="s">
        <v>330</v>
      </c>
    </row>
    <row r="235" spans="1:22" x14ac:dyDescent="0.4">
      <c r="A235" s="71" t="s">
        <v>207</v>
      </c>
      <c r="B235" s="149">
        <v>98</v>
      </c>
      <c r="C235" s="131"/>
      <c r="D235" s="113">
        <v>0.73</v>
      </c>
      <c r="E235" s="113">
        <v>73.27000000000001</v>
      </c>
      <c r="F235" s="113">
        <v>18.8</v>
      </c>
      <c r="G235" s="112">
        <v>84.070000000000007</v>
      </c>
      <c r="H235" s="114">
        <v>2.5221</v>
      </c>
      <c r="I235" s="114">
        <v>86.592100000000002</v>
      </c>
      <c r="J235" s="115"/>
      <c r="K235" s="116">
        <v>86.592100000000002</v>
      </c>
      <c r="L235" s="115"/>
      <c r="M235" s="115">
        <v>0.87</v>
      </c>
      <c r="N235" s="115">
        <v>87.462100000000007</v>
      </c>
      <c r="O235" s="117">
        <v>5.2477260000000001</v>
      </c>
      <c r="P235" s="113">
        <v>92.709826000000007</v>
      </c>
      <c r="Q235" s="118">
        <v>0</v>
      </c>
      <c r="R235" s="53">
        <f t="shared" si="211"/>
        <v>92.709826000000007</v>
      </c>
      <c r="S235" s="56">
        <f t="shared" si="210"/>
        <v>9.2709826</v>
      </c>
      <c r="T235" s="52" t="s">
        <v>330</v>
      </c>
    </row>
    <row r="236" spans="1:22" s="38" customFormat="1" x14ac:dyDescent="0.4">
      <c r="A236" s="71" t="s">
        <v>406</v>
      </c>
      <c r="B236" s="149">
        <v>98</v>
      </c>
      <c r="C236" s="131"/>
      <c r="D236" s="113">
        <v>0.73</v>
      </c>
      <c r="E236" s="113">
        <v>73.27000000000001</v>
      </c>
      <c r="F236" s="113">
        <v>18.8</v>
      </c>
      <c r="G236" s="112">
        <v>84.070000000000007</v>
      </c>
      <c r="H236" s="114">
        <v>2.5221</v>
      </c>
      <c r="I236" s="114">
        <v>86.592100000000002</v>
      </c>
      <c r="J236" s="115"/>
      <c r="K236" s="116">
        <v>86.592100000000002</v>
      </c>
      <c r="L236" s="115"/>
      <c r="M236" s="115">
        <v>0.87</v>
      </c>
      <c r="N236" s="115">
        <v>87.462100000000007</v>
      </c>
      <c r="O236" s="117">
        <v>5.2477260000000001</v>
      </c>
      <c r="P236" s="113">
        <v>92.709826000000007</v>
      </c>
      <c r="Q236" s="118">
        <v>0</v>
      </c>
      <c r="R236" s="53">
        <f t="shared" si="211"/>
        <v>92.709826000000007</v>
      </c>
      <c r="S236" s="56">
        <f t="shared" si="210"/>
        <v>9.2709826</v>
      </c>
      <c r="T236" s="52" t="s">
        <v>330</v>
      </c>
      <c r="U236"/>
    </row>
    <row r="237" spans="1:22" x14ac:dyDescent="0.4">
      <c r="A237" s="71"/>
      <c r="B237" s="149"/>
      <c r="C237" s="131"/>
      <c r="D237" s="113"/>
      <c r="E237" s="113"/>
      <c r="F237" s="113"/>
      <c r="G237" s="112"/>
      <c r="H237" s="114"/>
      <c r="I237" s="114"/>
      <c r="J237" s="115"/>
      <c r="K237" s="116"/>
      <c r="L237" s="115"/>
      <c r="M237" s="115"/>
      <c r="N237" s="115"/>
      <c r="O237" s="117"/>
      <c r="P237" s="113"/>
      <c r="Q237" s="118"/>
      <c r="R237" s="53"/>
      <c r="S237" s="116"/>
      <c r="T237" s="52" t="s">
        <v>330</v>
      </c>
    </row>
    <row r="238" spans="1:22" x14ac:dyDescent="0.4">
      <c r="A238" s="71" t="s">
        <v>208</v>
      </c>
      <c r="B238" s="149">
        <v>98</v>
      </c>
      <c r="C238" s="128"/>
      <c r="D238" s="54">
        <f>ROUNDUP(((B238-C238)*$D$4),2)</f>
        <v>0.98</v>
      </c>
      <c r="E238" s="54">
        <f>(B238-C238)+D238</f>
        <v>98.98</v>
      </c>
      <c r="F238" s="54">
        <v>20.8</v>
      </c>
      <c r="G238" s="53">
        <f>E238+$F$4</f>
        <v>109.78</v>
      </c>
      <c r="H238" s="47">
        <f t="shared" ref="H238:H241" si="212">G238*$H$4</f>
        <v>3.2934000000000001</v>
      </c>
      <c r="I238" s="47">
        <f t="shared" ref="I238:I241" si="213">G238+H238</f>
        <v>113.07340000000001</v>
      </c>
      <c r="J238" s="55"/>
      <c r="K238" s="56">
        <f t="shared" ref="K238:K268" si="214">I238-J238</f>
        <v>113.07340000000001</v>
      </c>
      <c r="L238" s="55"/>
      <c r="M238" s="55">
        <f t="shared" ref="M238:M241" si="215">ROUNDUP((K238*$M$4),2)</f>
        <v>1.1399999999999999</v>
      </c>
      <c r="N238" s="55">
        <f t="shared" ref="N238:N241" si="216">(K238-L238)+M238</f>
        <v>114.21340000000001</v>
      </c>
      <c r="O238" s="110">
        <f t="shared" ref="O238:O241" si="217">(K238-L238+M238)*$O$4</f>
        <v>6.8528039999999999</v>
      </c>
      <c r="P238" s="54">
        <f t="shared" ref="P238:P241" si="218">N238+O238</f>
        <v>121.06620400000001</v>
      </c>
      <c r="Q238" s="98">
        <v>0</v>
      </c>
      <c r="R238" s="53">
        <f t="shared" ref="R238:R241" si="219">P238-Q238</f>
        <v>121.06620400000001</v>
      </c>
      <c r="S238" s="56">
        <f t="shared" ref="S238:S241" si="220">R238/10</f>
        <v>12.106620400000001</v>
      </c>
      <c r="T238" s="52" t="s">
        <v>330</v>
      </c>
      <c r="U238" s="52"/>
    </row>
    <row r="239" spans="1:22" x14ac:dyDescent="0.4">
      <c r="A239" s="71" t="s">
        <v>408</v>
      </c>
      <c r="B239" s="149">
        <v>98</v>
      </c>
      <c r="C239" s="128"/>
      <c r="D239" s="54">
        <f>ROUNDUP(((B239-C239)*$D$4),2)</f>
        <v>0.98</v>
      </c>
      <c r="E239" s="54">
        <f>(B239-C239)+D239</f>
        <v>98.98</v>
      </c>
      <c r="F239" s="54">
        <v>20.8</v>
      </c>
      <c r="G239" s="53">
        <f>E239+$F$4</f>
        <v>109.78</v>
      </c>
      <c r="H239" s="47">
        <f t="shared" si="212"/>
        <v>3.2934000000000001</v>
      </c>
      <c r="I239" s="47">
        <f t="shared" si="213"/>
        <v>113.07340000000001</v>
      </c>
      <c r="J239" s="55"/>
      <c r="K239" s="56">
        <f t="shared" si="214"/>
        <v>113.07340000000001</v>
      </c>
      <c r="L239" s="55"/>
      <c r="M239" s="55">
        <f t="shared" si="215"/>
        <v>1.1399999999999999</v>
      </c>
      <c r="N239" s="55">
        <f t="shared" si="216"/>
        <v>114.21340000000001</v>
      </c>
      <c r="O239" s="110">
        <f t="shared" si="217"/>
        <v>6.8528039999999999</v>
      </c>
      <c r="P239" s="54">
        <f t="shared" si="218"/>
        <v>121.06620400000001</v>
      </c>
      <c r="Q239" s="98">
        <v>0</v>
      </c>
      <c r="R239" s="53">
        <f t="shared" si="219"/>
        <v>121.06620400000001</v>
      </c>
      <c r="S239" s="56">
        <f t="shared" si="220"/>
        <v>12.106620400000001</v>
      </c>
      <c r="T239" s="52" t="s">
        <v>330</v>
      </c>
    </row>
    <row r="240" spans="1:22" x14ac:dyDescent="0.4">
      <c r="A240" s="71" t="s">
        <v>209</v>
      </c>
      <c r="B240" s="149">
        <v>98</v>
      </c>
      <c r="C240" s="128"/>
      <c r="D240" s="54">
        <f>ROUNDUP(((B240-C240)*$D$4),2)</f>
        <v>0.98</v>
      </c>
      <c r="E240" s="54">
        <f>(B240-C240)+D240</f>
        <v>98.98</v>
      </c>
      <c r="F240" s="54">
        <v>20.8</v>
      </c>
      <c r="G240" s="53">
        <f>E240+$F$4</f>
        <v>109.78</v>
      </c>
      <c r="H240" s="47">
        <f t="shared" si="212"/>
        <v>3.2934000000000001</v>
      </c>
      <c r="I240" s="47">
        <f t="shared" si="213"/>
        <v>113.07340000000001</v>
      </c>
      <c r="J240" s="55"/>
      <c r="K240" s="56">
        <f t="shared" si="214"/>
        <v>113.07340000000001</v>
      </c>
      <c r="L240" s="55"/>
      <c r="M240" s="55">
        <f t="shared" si="215"/>
        <v>1.1399999999999999</v>
      </c>
      <c r="N240" s="55">
        <f t="shared" si="216"/>
        <v>114.21340000000001</v>
      </c>
      <c r="O240" s="110">
        <f t="shared" si="217"/>
        <v>6.8528039999999999</v>
      </c>
      <c r="P240" s="54">
        <f t="shared" si="218"/>
        <v>121.06620400000001</v>
      </c>
      <c r="Q240" s="98">
        <v>0</v>
      </c>
      <c r="R240" s="53">
        <f t="shared" si="219"/>
        <v>121.06620400000001</v>
      </c>
      <c r="S240" s="56">
        <f t="shared" si="220"/>
        <v>12.106620400000001</v>
      </c>
      <c r="T240" s="52" t="s">
        <v>330</v>
      </c>
    </row>
    <row r="241" spans="1:21" x14ac:dyDescent="0.4">
      <c r="A241" s="71" t="s">
        <v>407</v>
      </c>
      <c r="B241" s="149">
        <v>98</v>
      </c>
      <c r="C241" s="128"/>
      <c r="D241" s="54">
        <f>ROUNDUP(((B241-C241)*$D$4),2)</f>
        <v>0.98</v>
      </c>
      <c r="E241" s="54">
        <f>(B241-C241)+D241</f>
        <v>98.98</v>
      </c>
      <c r="F241" s="54">
        <v>20.8</v>
      </c>
      <c r="G241" s="53">
        <f>E241+$F$4</f>
        <v>109.78</v>
      </c>
      <c r="H241" s="47">
        <f t="shared" si="212"/>
        <v>3.2934000000000001</v>
      </c>
      <c r="I241" s="47">
        <f t="shared" si="213"/>
        <v>113.07340000000001</v>
      </c>
      <c r="J241" s="55"/>
      <c r="K241" s="56">
        <f t="shared" si="214"/>
        <v>113.07340000000001</v>
      </c>
      <c r="L241" s="55"/>
      <c r="M241" s="55">
        <f t="shared" si="215"/>
        <v>1.1399999999999999</v>
      </c>
      <c r="N241" s="55">
        <f t="shared" si="216"/>
        <v>114.21340000000001</v>
      </c>
      <c r="O241" s="110">
        <f t="shared" si="217"/>
        <v>6.8528039999999999</v>
      </c>
      <c r="P241" s="54">
        <f t="shared" si="218"/>
        <v>121.06620400000001</v>
      </c>
      <c r="Q241" s="98">
        <v>0</v>
      </c>
      <c r="R241" s="53">
        <f t="shared" si="219"/>
        <v>121.06620400000001</v>
      </c>
      <c r="S241" s="56">
        <f t="shared" si="220"/>
        <v>12.106620400000001</v>
      </c>
      <c r="T241" s="52" t="s">
        <v>330</v>
      </c>
      <c r="U241" s="52"/>
    </row>
    <row r="242" spans="1:21" s="52" customFormat="1" x14ac:dyDescent="0.4">
      <c r="A242" s="71"/>
      <c r="B242" s="156"/>
      <c r="C242" s="131"/>
      <c r="D242" s="113"/>
      <c r="E242" s="113"/>
      <c r="F242" s="113"/>
      <c r="G242" s="112"/>
      <c r="H242" s="114"/>
      <c r="I242" s="114"/>
      <c r="J242" s="115"/>
      <c r="K242" s="56"/>
      <c r="L242" s="115"/>
      <c r="M242" s="115"/>
      <c r="N242" s="115"/>
      <c r="O242" s="117"/>
      <c r="P242" s="113"/>
      <c r="Q242" s="118"/>
      <c r="R242" s="112"/>
      <c r="S242" s="116"/>
      <c r="T242" s="52" t="s">
        <v>330</v>
      </c>
    </row>
    <row r="243" spans="1:21" x14ac:dyDescent="0.4">
      <c r="A243" s="71" t="s">
        <v>409</v>
      </c>
      <c r="B243" s="149">
        <v>108</v>
      </c>
      <c r="C243" s="128"/>
      <c r="D243" s="54">
        <f t="shared" ref="D243:D250" si="221">ROUNDUP(((B243-C243)*$D$4),2)</f>
        <v>1.08</v>
      </c>
      <c r="E243" s="54">
        <f t="shared" ref="E243:E247" si="222">(B243-C243)+D243</f>
        <v>109.08</v>
      </c>
      <c r="F243" s="54">
        <v>22.8</v>
      </c>
      <c r="G243" s="53">
        <f t="shared" ref="G243:G247" si="223">E243+$F$4</f>
        <v>119.88</v>
      </c>
      <c r="H243" s="47">
        <f t="shared" ref="H243:H250" si="224">G243*$H$4</f>
        <v>3.5963999999999996</v>
      </c>
      <c r="I243" s="47">
        <f t="shared" ref="I243:I250" si="225">G243+H243</f>
        <v>123.4764</v>
      </c>
      <c r="J243" s="55"/>
      <c r="K243" s="56">
        <f t="shared" si="214"/>
        <v>123.4764</v>
      </c>
      <c r="L243" s="55"/>
      <c r="M243" s="55">
        <f t="shared" ref="M243:M250" si="226">ROUNDUP((K243*$M$4),2)</f>
        <v>1.24</v>
      </c>
      <c r="N243" s="55">
        <f t="shared" ref="N243:N247" si="227">(K243-L243)+M243</f>
        <v>124.71639999999999</v>
      </c>
      <c r="O243" s="110">
        <f t="shared" ref="O243:O250" si="228">(K243-L243+M243)*$O$4</f>
        <v>7.4829839999999992</v>
      </c>
      <c r="P243" s="54">
        <f t="shared" ref="P243:P247" si="229">N243+O243</f>
        <v>132.19938399999998</v>
      </c>
      <c r="Q243" s="98">
        <v>0</v>
      </c>
      <c r="R243" s="53">
        <f t="shared" ref="R243:R250" si="230">P243-Q243</f>
        <v>132.19938399999998</v>
      </c>
      <c r="S243" s="56">
        <f t="shared" ref="S243:S250" si="231">R243/10</f>
        <v>13.219938399999998</v>
      </c>
      <c r="T243" s="52" t="s">
        <v>330</v>
      </c>
      <c r="U243" s="52"/>
    </row>
    <row r="244" spans="1:21" x14ac:dyDescent="0.4">
      <c r="A244" s="71" t="s">
        <v>410</v>
      </c>
      <c r="B244" s="149">
        <v>108</v>
      </c>
      <c r="C244" s="128"/>
      <c r="D244" s="54">
        <f t="shared" si="221"/>
        <v>1.08</v>
      </c>
      <c r="E244" s="54">
        <f t="shared" si="222"/>
        <v>109.08</v>
      </c>
      <c r="F244" s="54">
        <v>22.8</v>
      </c>
      <c r="G244" s="53">
        <f t="shared" si="223"/>
        <v>119.88</v>
      </c>
      <c r="H244" s="47">
        <f t="shared" si="224"/>
        <v>3.5963999999999996</v>
      </c>
      <c r="I244" s="47">
        <f t="shared" si="225"/>
        <v>123.4764</v>
      </c>
      <c r="J244" s="55"/>
      <c r="K244" s="56">
        <f t="shared" si="214"/>
        <v>123.4764</v>
      </c>
      <c r="L244" s="55"/>
      <c r="M244" s="55">
        <f t="shared" si="226"/>
        <v>1.24</v>
      </c>
      <c r="N244" s="55">
        <f t="shared" si="227"/>
        <v>124.71639999999999</v>
      </c>
      <c r="O244" s="110">
        <f t="shared" si="228"/>
        <v>7.4829839999999992</v>
      </c>
      <c r="P244" s="54">
        <f t="shared" si="229"/>
        <v>132.19938399999998</v>
      </c>
      <c r="Q244" s="98">
        <v>0</v>
      </c>
      <c r="R244" s="53">
        <f t="shared" si="230"/>
        <v>132.19938399999998</v>
      </c>
      <c r="S244" s="56">
        <f t="shared" si="231"/>
        <v>13.219938399999998</v>
      </c>
      <c r="T244" s="52"/>
      <c r="U244" s="52"/>
    </row>
    <row r="245" spans="1:21" s="52" customFormat="1" x14ac:dyDescent="0.4">
      <c r="A245" s="71" t="s">
        <v>411</v>
      </c>
      <c r="B245" s="149">
        <v>108</v>
      </c>
      <c r="C245" s="128"/>
      <c r="D245" s="54">
        <f t="shared" si="221"/>
        <v>1.08</v>
      </c>
      <c r="E245" s="54">
        <f t="shared" si="222"/>
        <v>109.08</v>
      </c>
      <c r="F245" s="54">
        <v>22.8</v>
      </c>
      <c r="G245" s="53">
        <f t="shared" si="223"/>
        <v>119.88</v>
      </c>
      <c r="H245" s="47">
        <f t="shared" si="224"/>
        <v>3.5963999999999996</v>
      </c>
      <c r="I245" s="47">
        <f t="shared" si="225"/>
        <v>123.4764</v>
      </c>
      <c r="J245" s="55"/>
      <c r="K245" s="56">
        <f t="shared" si="214"/>
        <v>123.4764</v>
      </c>
      <c r="L245" s="55"/>
      <c r="M245" s="55">
        <f t="shared" si="226"/>
        <v>1.24</v>
      </c>
      <c r="N245" s="55">
        <f t="shared" si="227"/>
        <v>124.71639999999999</v>
      </c>
      <c r="O245" s="110">
        <f t="shared" si="228"/>
        <v>7.4829839999999992</v>
      </c>
      <c r="P245" s="54">
        <f t="shared" si="229"/>
        <v>132.19938399999998</v>
      </c>
      <c r="Q245" s="98">
        <v>0</v>
      </c>
      <c r="R245" s="53">
        <f t="shared" si="230"/>
        <v>132.19938399999998</v>
      </c>
      <c r="S245" s="56">
        <f t="shared" si="231"/>
        <v>13.219938399999998</v>
      </c>
      <c r="T245" s="52" t="s">
        <v>330</v>
      </c>
    </row>
    <row r="246" spans="1:21" s="52" customFormat="1" x14ac:dyDescent="0.4">
      <c r="A246" s="71" t="s">
        <v>412</v>
      </c>
      <c r="B246" s="149">
        <v>108</v>
      </c>
      <c r="C246" s="128"/>
      <c r="D246" s="54">
        <f t="shared" si="221"/>
        <v>1.08</v>
      </c>
      <c r="E246" s="54">
        <f t="shared" si="222"/>
        <v>109.08</v>
      </c>
      <c r="F246" s="54">
        <v>22.8</v>
      </c>
      <c r="G246" s="53">
        <f t="shared" si="223"/>
        <v>119.88</v>
      </c>
      <c r="H246" s="47">
        <f t="shared" si="224"/>
        <v>3.5963999999999996</v>
      </c>
      <c r="I246" s="47">
        <f t="shared" si="225"/>
        <v>123.4764</v>
      </c>
      <c r="J246" s="55"/>
      <c r="K246" s="56">
        <f t="shared" si="214"/>
        <v>123.4764</v>
      </c>
      <c r="L246" s="55"/>
      <c r="M246" s="55">
        <f t="shared" si="226"/>
        <v>1.24</v>
      </c>
      <c r="N246" s="55">
        <f t="shared" si="227"/>
        <v>124.71639999999999</v>
      </c>
      <c r="O246" s="110">
        <f t="shared" si="228"/>
        <v>7.4829839999999992</v>
      </c>
      <c r="P246" s="54">
        <f t="shared" si="229"/>
        <v>132.19938399999998</v>
      </c>
      <c r="Q246" s="98">
        <v>0</v>
      </c>
      <c r="R246" s="53">
        <f t="shared" si="230"/>
        <v>132.19938399999998</v>
      </c>
      <c r="S246" s="56">
        <f t="shared" si="231"/>
        <v>13.219938399999998</v>
      </c>
      <c r="T246" s="52" t="s">
        <v>330</v>
      </c>
    </row>
    <row r="247" spans="1:21" s="52" customFormat="1" x14ac:dyDescent="0.4">
      <c r="A247" s="71" t="s">
        <v>413</v>
      </c>
      <c r="B247" s="149">
        <v>108</v>
      </c>
      <c r="C247" s="128"/>
      <c r="D247" s="54">
        <f t="shared" si="221"/>
        <v>1.08</v>
      </c>
      <c r="E247" s="54">
        <f t="shared" si="222"/>
        <v>109.08</v>
      </c>
      <c r="F247" s="54">
        <v>22.8</v>
      </c>
      <c r="G247" s="53">
        <f t="shared" si="223"/>
        <v>119.88</v>
      </c>
      <c r="H247" s="47">
        <f t="shared" si="224"/>
        <v>3.5963999999999996</v>
      </c>
      <c r="I247" s="47">
        <f t="shared" si="225"/>
        <v>123.4764</v>
      </c>
      <c r="J247" s="55"/>
      <c r="K247" s="56">
        <f t="shared" si="214"/>
        <v>123.4764</v>
      </c>
      <c r="L247" s="55"/>
      <c r="M247" s="55">
        <f t="shared" si="226"/>
        <v>1.24</v>
      </c>
      <c r="N247" s="55">
        <f t="shared" si="227"/>
        <v>124.71639999999999</v>
      </c>
      <c r="O247" s="110">
        <f t="shared" si="228"/>
        <v>7.4829839999999992</v>
      </c>
      <c r="P247" s="54">
        <f t="shared" si="229"/>
        <v>132.19938399999998</v>
      </c>
      <c r="Q247" s="98">
        <v>0</v>
      </c>
      <c r="R247" s="53">
        <f t="shared" si="230"/>
        <v>132.19938399999998</v>
      </c>
      <c r="S247" s="56">
        <f t="shared" si="231"/>
        <v>13.219938399999998</v>
      </c>
      <c r="T247" s="52" t="s">
        <v>330</v>
      </c>
    </row>
    <row r="248" spans="1:21" s="52" customFormat="1" x14ac:dyDescent="0.4">
      <c r="A248" s="71" t="s">
        <v>414</v>
      </c>
      <c r="B248" s="149">
        <v>108</v>
      </c>
      <c r="C248" s="128"/>
      <c r="D248" s="54">
        <f t="shared" si="221"/>
        <v>1.08</v>
      </c>
      <c r="E248" s="54">
        <f>(B248-C248)+D248</f>
        <v>109.08</v>
      </c>
      <c r="F248" s="54">
        <v>22.8</v>
      </c>
      <c r="G248" s="53">
        <f>E248+$F$4</f>
        <v>119.88</v>
      </c>
      <c r="H248" s="47">
        <f t="shared" si="224"/>
        <v>3.5963999999999996</v>
      </c>
      <c r="I248" s="47">
        <f t="shared" si="225"/>
        <v>123.4764</v>
      </c>
      <c r="J248" s="55"/>
      <c r="K248" s="56">
        <f t="shared" si="214"/>
        <v>123.4764</v>
      </c>
      <c r="L248" s="55"/>
      <c r="M248" s="55">
        <f t="shared" si="226"/>
        <v>1.24</v>
      </c>
      <c r="N248" s="55">
        <f>(K248-L248)+M248</f>
        <v>124.71639999999999</v>
      </c>
      <c r="O248" s="110">
        <f t="shared" si="228"/>
        <v>7.4829839999999992</v>
      </c>
      <c r="P248" s="54">
        <f>N248+O248</f>
        <v>132.19938399999998</v>
      </c>
      <c r="Q248" s="98">
        <v>0</v>
      </c>
      <c r="R248" s="53">
        <f t="shared" si="230"/>
        <v>132.19938399999998</v>
      </c>
      <c r="S248" s="56">
        <f t="shared" si="231"/>
        <v>13.219938399999998</v>
      </c>
      <c r="T248" s="52" t="s">
        <v>330</v>
      </c>
    </row>
    <row r="249" spans="1:21" s="52" customFormat="1" x14ac:dyDescent="0.4">
      <c r="A249" s="71"/>
      <c r="B249" s="156"/>
      <c r="C249" s="131"/>
      <c r="D249" s="54"/>
      <c r="E249" s="54"/>
      <c r="F249" s="54"/>
      <c r="G249" s="53"/>
      <c r="H249" s="47"/>
      <c r="I249" s="47"/>
      <c r="J249" s="115"/>
      <c r="K249" s="56"/>
      <c r="L249" s="115"/>
      <c r="M249" s="55"/>
      <c r="N249" s="55"/>
      <c r="O249" s="110"/>
      <c r="P249" s="54"/>
      <c r="Q249" s="98"/>
      <c r="R249" s="53"/>
      <c r="S249" s="56"/>
    </row>
    <row r="250" spans="1:21" s="52" customFormat="1" x14ac:dyDescent="0.4">
      <c r="A250" s="71" t="s">
        <v>361</v>
      </c>
      <c r="B250" s="170">
        <v>108</v>
      </c>
      <c r="C250" s="131"/>
      <c r="D250" s="54">
        <f t="shared" si="221"/>
        <v>1.08</v>
      </c>
      <c r="E250" s="54">
        <f t="shared" ref="E250" si="232">(B250-C250)+D250</f>
        <v>109.08</v>
      </c>
      <c r="F250" s="54">
        <v>22.8</v>
      </c>
      <c r="G250" s="53">
        <f t="shared" ref="G250" si="233">E250+$F$4</f>
        <v>119.88</v>
      </c>
      <c r="H250" s="47">
        <f t="shared" si="224"/>
        <v>3.5963999999999996</v>
      </c>
      <c r="I250" s="47">
        <f t="shared" si="225"/>
        <v>123.4764</v>
      </c>
      <c r="J250" s="115"/>
      <c r="K250" s="56">
        <f t="shared" si="214"/>
        <v>123.4764</v>
      </c>
      <c r="L250" s="115"/>
      <c r="M250" s="55">
        <f t="shared" si="226"/>
        <v>1.24</v>
      </c>
      <c r="N250" s="55">
        <f t="shared" ref="N250" si="234">(K250-L250)+M250</f>
        <v>124.71639999999999</v>
      </c>
      <c r="O250" s="110">
        <f t="shared" si="228"/>
        <v>7.4829839999999992</v>
      </c>
      <c r="P250" s="54">
        <f t="shared" ref="P250" si="235">N250+O250</f>
        <v>132.19938399999998</v>
      </c>
      <c r="Q250" s="98">
        <v>0</v>
      </c>
      <c r="R250" s="53">
        <f t="shared" si="230"/>
        <v>132.19938399999998</v>
      </c>
      <c r="S250" s="56">
        <f t="shared" si="231"/>
        <v>13.219938399999998</v>
      </c>
      <c r="T250" s="52" t="s">
        <v>330</v>
      </c>
    </row>
    <row r="251" spans="1:21" s="52" customFormat="1" x14ac:dyDescent="0.4">
      <c r="A251" s="71"/>
      <c r="B251" s="156"/>
      <c r="C251" s="131"/>
      <c r="D251" s="113"/>
      <c r="E251" s="113"/>
      <c r="F251" s="113"/>
      <c r="G251" s="112"/>
      <c r="H251" s="114"/>
      <c r="I251" s="114"/>
      <c r="J251" s="115"/>
      <c r="K251" s="56"/>
      <c r="L251" s="115"/>
      <c r="M251" s="115"/>
      <c r="N251" s="115"/>
      <c r="O251" s="117"/>
      <c r="P251" s="113"/>
      <c r="Q251" s="118"/>
      <c r="R251" s="112"/>
      <c r="S251" s="116"/>
      <c r="T251" s="52" t="s">
        <v>330</v>
      </c>
    </row>
    <row r="252" spans="1:21" s="52" customFormat="1" x14ac:dyDescent="0.4">
      <c r="A252" s="71" t="s">
        <v>415</v>
      </c>
      <c r="B252" s="149">
        <v>57.85</v>
      </c>
      <c r="C252" s="128"/>
      <c r="D252" s="54">
        <f>ROUNDUP(((B252-C252)*$D$4),2)</f>
        <v>0.57999999999999996</v>
      </c>
      <c r="E252" s="54">
        <f>(B252-C252)+D252</f>
        <v>58.43</v>
      </c>
      <c r="F252" s="54">
        <v>25.8</v>
      </c>
      <c r="G252" s="53">
        <f t="shared" ref="G252:G261" si="236">E252+$F$4</f>
        <v>69.23</v>
      </c>
      <c r="H252" s="47">
        <f t="shared" ref="H252:H261" si="237">G252*$H$4</f>
        <v>2.0769000000000002</v>
      </c>
      <c r="I252" s="47">
        <f t="shared" ref="I252:I261" si="238">G252+H252</f>
        <v>71.306899999999999</v>
      </c>
      <c r="J252" s="55"/>
      <c r="K252" s="56">
        <f t="shared" ref="K252:K261" si="239">I252-J252</f>
        <v>71.306899999999999</v>
      </c>
      <c r="L252" s="55"/>
      <c r="M252" s="55">
        <f t="shared" ref="M252:M261" si="240">ROUNDUP((K252*$M$4),2)</f>
        <v>0.72</v>
      </c>
      <c r="N252" s="55">
        <f t="shared" ref="N252:N261" si="241">(K252-L252)+M252</f>
        <v>72.026899999999998</v>
      </c>
      <c r="O252" s="110">
        <f t="shared" ref="O252:O261" si="242">(K252-L252+M252)*$O$4</f>
        <v>4.3216139999999994</v>
      </c>
      <c r="P252" s="54">
        <f t="shared" ref="P252:P261" si="243">N252+O252</f>
        <v>76.348513999999994</v>
      </c>
      <c r="Q252" s="147">
        <v>31.01</v>
      </c>
      <c r="R252" s="53">
        <f t="shared" ref="R252:R261" si="244">P252-Q252</f>
        <v>45.338513999999989</v>
      </c>
      <c r="S252" s="56">
        <f t="shared" ref="S252:S261" si="245">R252/10</f>
        <v>4.5338513999999988</v>
      </c>
      <c r="T252" s="52" t="s">
        <v>330</v>
      </c>
    </row>
    <row r="253" spans="1:21" s="52" customFormat="1" x14ac:dyDescent="0.4">
      <c r="A253" s="71" t="s">
        <v>416</v>
      </c>
      <c r="B253" s="149">
        <v>57.85</v>
      </c>
      <c r="C253" s="128"/>
      <c r="D253" s="54">
        <f t="shared" ref="D253:D261" si="246">ROUNDUP(((B253-C253)*$D$4),2)</f>
        <v>0.57999999999999996</v>
      </c>
      <c r="E253" s="54">
        <f t="shared" ref="E253:E261" si="247">(B253-C253)+D253</f>
        <v>58.43</v>
      </c>
      <c r="F253" s="54">
        <v>25.8</v>
      </c>
      <c r="G253" s="53">
        <f t="shared" si="236"/>
        <v>69.23</v>
      </c>
      <c r="H253" s="47">
        <f t="shared" si="237"/>
        <v>2.0769000000000002</v>
      </c>
      <c r="I253" s="47">
        <f t="shared" si="238"/>
        <v>71.306899999999999</v>
      </c>
      <c r="J253" s="55"/>
      <c r="K253" s="56">
        <f t="shared" si="239"/>
        <v>71.306899999999999</v>
      </c>
      <c r="L253" s="55"/>
      <c r="M253" s="55">
        <f t="shared" si="240"/>
        <v>0.72</v>
      </c>
      <c r="N253" s="55">
        <f t="shared" si="241"/>
        <v>72.026899999999998</v>
      </c>
      <c r="O253" s="110">
        <f t="shared" si="242"/>
        <v>4.3216139999999994</v>
      </c>
      <c r="P253" s="54">
        <f t="shared" si="243"/>
        <v>76.348513999999994</v>
      </c>
      <c r="Q253" s="147">
        <v>31.01</v>
      </c>
      <c r="R253" s="53">
        <f t="shared" si="244"/>
        <v>45.338513999999989</v>
      </c>
      <c r="S253" s="56">
        <f t="shared" si="245"/>
        <v>4.5338513999999988</v>
      </c>
      <c r="T253" s="52" t="s">
        <v>330</v>
      </c>
    </row>
    <row r="254" spans="1:21" s="52" customFormat="1" x14ac:dyDescent="0.4">
      <c r="A254" s="71" t="s">
        <v>417</v>
      </c>
      <c r="B254" s="149">
        <v>57.85</v>
      </c>
      <c r="C254" s="128"/>
      <c r="D254" s="54">
        <f t="shared" si="246"/>
        <v>0.57999999999999996</v>
      </c>
      <c r="E254" s="54">
        <f t="shared" si="247"/>
        <v>58.43</v>
      </c>
      <c r="F254" s="54">
        <v>25.8</v>
      </c>
      <c r="G254" s="53">
        <f t="shared" si="236"/>
        <v>69.23</v>
      </c>
      <c r="H254" s="47">
        <f t="shared" si="237"/>
        <v>2.0769000000000002</v>
      </c>
      <c r="I254" s="47">
        <f t="shared" si="238"/>
        <v>71.306899999999999</v>
      </c>
      <c r="J254" s="55"/>
      <c r="K254" s="56">
        <f t="shared" si="239"/>
        <v>71.306899999999999</v>
      </c>
      <c r="L254" s="55"/>
      <c r="M254" s="55">
        <f t="shared" si="240"/>
        <v>0.72</v>
      </c>
      <c r="N254" s="55">
        <f t="shared" si="241"/>
        <v>72.026899999999998</v>
      </c>
      <c r="O254" s="110">
        <f t="shared" si="242"/>
        <v>4.3216139999999994</v>
      </c>
      <c r="P254" s="54">
        <f t="shared" si="243"/>
        <v>76.348513999999994</v>
      </c>
      <c r="Q254" s="147">
        <v>31.01</v>
      </c>
      <c r="R254" s="53">
        <f t="shared" si="244"/>
        <v>45.338513999999989</v>
      </c>
      <c r="S254" s="56">
        <f t="shared" si="245"/>
        <v>4.5338513999999988</v>
      </c>
      <c r="T254" s="52" t="s">
        <v>330</v>
      </c>
    </row>
    <row r="255" spans="1:21" s="52" customFormat="1" x14ac:dyDescent="0.4">
      <c r="A255" s="71" t="s">
        <v>418</v>
      </c>
      <c r="B255" s="149">
        <v>57.85</v>
      </c>
      <c r="C255" s="128"/>
      <c r="D255" s="54">
        <f t="shared" si="246"/>
        <v>0.57999999999999996</v>
      </c>
      <c r="E255" s="54">
        <f t="shared" si="247"/>
        <v>58.43</v>
      </c>
      <c r="F255" s="54">
        <v>25.8</v>
      </c>
      <c r="G255" s="53">
        <f t="shared" si="236"/>
        <v>69.23</v>
      </c>
      <c r="H255" s="47">
        <f t="shared" si="237"/>
        <v>2.0769000000000002</v>
      </c>
      <c r="I255" s="47">
        <f t="shared" si="238"/>
        <v>71.306899999999999</v>
      </c>
      <c r="J255" s="55"/>
      <c r="K255" s="56">
        <f t="shared" si="239"/>
        <v>71.306899999999999</v>
      </c>
      <c r="L255" s="55"/>
      <c r="M255" s="55">
        <f t="shared" si="240"/>
        <v>0.72</v>
      </c>
      <c r="N255" s="55">
        <f t="shared" si="241"/>
        <v>72.026899999999998</v>
      </c>
      <c r="O255" s="110">
        <f t="shared" si="242"/>
        <v>4.3216139999999994</v>
      </c>
      <c r="P255" s="54">
        <f t="shared" si="243"/>
        <v>76.348513999999994</v>
      </c>
      <c r="Q255" s="147">
        <v>31.01</v>
      </c>
      <c r="R255" s="53">
        <f t="shared" si="244"/>
        <v>45.338513999999989</v>
      </c>
      <c r="S255" s="56">
        <f t="shared" si="245"/>
        <v>4.5338513999999988</v>
      </c>
      <c r="T255" s="52" t="s">
        <v>330</v>
      </c>
    </row>
    <row r="256" spans="1:21" s="52" customFormat="1" x14ac:dyDescent="0.4">
      <c r="A256" s="71" t="s">
        <v>210</v>
      </c>
      <c r="B256" s="149">
        <v>57.85</v>
      </c>
      <c r="C256" s="128"/>
      <c r="D256" s="54">
        <f t="shared" si="246"/>
        <v>0.57999999999999996</v>
      </c>
      <c r="E256" s="54">
        <f t="shared" si="247"/>
        <v>58.43</v>
      </c>
      <c r="F256" s="54">
        <v>25.8</v>
      </c>
      <c r="G256" s="53">
        <f t="shared" si="236"/>
        <v>69.23</v>
      </c>
      <c r="H256" s="47">
        <f t="shared" si="237"/>
        <v>2.0769000000000002</v>
      </c>
      <c r="I256" s="47">
        <f t="shared" si="238"/>
        <v>71.306899999999999</v>
      </c>
      <c r="J256" s="55"/>
      <c r="K256" s="56">
        <f t="shared" si="239"/>
        <v>71.306899999999999</v>
      </c>
      <c r="L256" s="55"/>
      <c r="M256" s="55">
        <f t="shared" si="240"/>
        <v>0.72</v>
      </c>
      <c r="N256" s="55">
        <f t="shared" si="241"/>
        <v>72.026899999999998</v>
      </c>
      <c r="O256" s="110">
        <f t="shared" si="242"/>
        <v>4.3216139999999994</v>
      </c>
      <c r="P256" s="54">
        <f t="shared" si="243"/>
        <v>76.348513999999994</v>
      </c>
      <c r="Q256" s="147">
        <v>31.01</v>
      </c>
      <c r="R256" s="53">
        <f t="shared" si="244"/>
        <v>45.338513999999989</v>
      </c>
      <c r="S256" s="56">
        <f t="shared" si="245"/>
        <v>4.5338513999999988</v>
      </c>
    </row>
    <row r="257" spans="1:24" s="52" customFormat="1" x14ac:dyDescent="0.4">
      <c r="A257" s="71" t="s">
        <v>419</v>
      </c>
      <c r="B257" s="149">
        <v>57.85</v>
      </c>
      <c r="C257" s="128"/>
      <c r="D257" s="54">
        <f t="shared" si="246"/>
        <v>0.57999999999999996</v>
      </c>
      <c r="E257" s="54">
        <f t="shared" si="247"/>
        <v>58.43</v>
      </c>
      <c r="F257" s="54">
        <v>25.8</v>
      </c>
      <c r="G257" s="53">
        <f t="shared" si="236"/>
        <v>69.23</v>
      </c>
      <c r="H257" s="47">
        <f t="shared" si="237"/>
        <v>2.0769000000000002</v>
      </c>
      <c r="I257" s="47">
        <f t="shared" si="238"/>
        <v>71.306899999999999</v>
      </c>
      <c r="J257" s="55"/>
      <c r="K257" s="56">
        <f t="shared" si="239"/>
        <v>71.306899999999999</v>
      </c>
      <c r="L257" s="55"/>
      <c r="M257" s="55">
        <f t="shared" si="240"/>
        <v>0.72</v>
      </c>
      <c r="N257" s="55">
        <f t="shared" si="241"/>
        <v>72.026899999999998</v>
      </c>
      <c r="O257" s="110">
        <f t="shared" si="242"/>
        <v>4.3216139999999994</v>
      </c>
      <c r="P257" s="54">
        <f t="shared" si="243"/>
        <v>76.348513999999994</v>
      </c>
      <c r="Q257" s="147">
        <v>31.01</v>
      </c>
      <c r="R257" s="53">
        <f t="shared" si="244"/>
        <v>45.338513999999989</v>
      </c>
      <c r="S257" s="56">
        <f t="shared" si="245"/>
        <v>4.5338513999999988</v>
      </c>
      <c r="T257" s="52" t="s">
        <v>330</v>
      </c>
    </row>
    <row r="258" spans="1:24" s="52" customFormat="1" x14ac:dyDescent="0.4">
      <c r="A258" s="71" t="s">
        <v>211</v>
      </c>
      <c r="B258" s="149">
        <v>57.85</v>
      </c>
      <c r="C258" s="128"/>
      <c r="D258" s="54">
        <f t="shared" si="246"/>
        <v>0.57999999999999996</v>
      </c>
      <c r="E258" s="54">
        <f t="shared" si="247"/>
        <v>58.43</v>
      </c>
      <c r="F258" s="54">
        <v>25.8</v>
      </c>
      <c r="G258" s="53">
        <f t="shared" si="236"/>
        <v>69.23</v>
      </c>
      <c r="H258" s="47">
        <f t="shared" si="237"/>
        <v>2.0769000000000002</v>
      </c>
      <c r="I258" s="47">
        <f t="shared" si="238"/>
        <v>71.306899999999999</v>
      </c>
      <c r="J258" s="55"/>
      <c r="K258" s="56">
        <f t="shared" si="239"/>
        <v>71.306899999999999</v>
      </c>
      <c r="L258" s="55"/>
      <c r="M258" s="55">
        <f t="shared" si="240"/>
        <v>0.72</v>
      </c>
      <c r="N258" s="55">
        <f t="shared" si="241"/>
        <v>72.026899999999998</v>
      </c>
      <c r="O258" s="110">
        <f t="shared" si="242"/>
        <v>4.3216139999999994</v>
      </c>
      <c r="P258" s="54">
        <f t="shared" si="243"/>
        <v>76.348513999999994</v>
      </c>
      <c r="Q258" s="147">
        <v>31.01</v>
      </c>
      <c r="R258" s="53">
        <f t="shared" si="244"/>
        <v>45.338513999999989</v>
      </c>
      <c r="S258" s="56">
        <f t="shared" si="245"/>
        <v>4.5338513999999988</v>
      </c>
    </row>
    <row r="259" spans="1:24" s="52" customFormat="1" x14ac:dyDescent="0.4">
      <c r="A259" s="71" t="s">
        <v>420</v>
      </c>
      <c r="B259" s="149">
        <v>57.85</v>
      </c>
      <c r="C259" s="128"/>
      <c r="D259" s="54">
        <f t="shared" si="246"/>
        <v>0.57999999999999996</v>
      </c>
      <c r="E259" s="54">
        <f t="shared" si="247"/>
        <v>58.43</v>
      </c>
      <c r="F259" s="54">
        <v>25.8</v>
      </c>
      <c r="G259" s="53">
        <f t="shared" si="236"/>
        <v>69.23</v>
      </c>
      <c r="H259" s="47">
        <f t="shared" si="237"/>
        <v>2.0769000000000002</v>
      </c>
      <c r="I259" s="47">
        <f t="shared" si="238"/>
        <v>71.306899999999999</v>
      </c>
      <c r="J259" s="55"/>
      <c r="K259" s="56">
        <f t="shared" si="239"/>
        <v>71.306899999999999</v>
      </c>
      <c r="L259" s="55"/>
      <c r="M259" s="55">
        <f t="shared" si="240"/>
        <v>0.72</v>
      </c>
      <c r="N259" s="55">
        <f t="shared" si="241"/>
        <v>72.026899999999998</v>
      </c>
      <c r="O259" s="110">
        <f t="shared" si="242"/>
        <v>4.3216139999999994</v>
      </c>
      <c r="P259" s="54">
        <f t="shared" si="243"/>
        <v>76.348513999999994</v>
      </c>
      <c r="Q259" s="147">
        <v>31.01</v>
      </c>
      <c r="R259" s="53">
        <f t="shared" si="244"/>
        <v>45.338513999999989</v>
      </c>
      <c r="S259" s="56">
        <f t="shared" si="245"/>
        <v>4.5338513999999988</v>
      </c>
      <c r="T259" s="52" t="s">
        <v>330</v>
      </c>
      <c r="X259" s="144"/>
    </row>
    <row r="260" spans="1:24" s="52" customFormat="1" x14ac:dyDescent="0.4">
      <c r="A260" s="71" t="s">
        <v>421</v>
      </c>
      <c r="B260" s="149">
        <v>57.85</v>
      </c>
      <c r="C260" s="128"/>
      <c r="D260" s="54">
        <f t="shared" si="246"/>
        <v>0.57999999999999996</v>
      </c>
      <c r="E260" s="54">
        <f t="shared" si="247"/>
        <v>58.43</v>
      </c>
      <c r="F260" s="54">
        <v>25.8</v>
      </c>
      <c r="G260" s="53">
        <f t="shared" si="236"/>
        <v>69.23</v>
      </c>
      <c r="H260" s="47">
        <f t="shared" si="237"/>
        <v>2.0769000000000002</v>
      </c>
      <c r="I260" s="47">
        <f t="shared" si="238"/>
        <v>71.306899999999999</v>
      </c>
      <c r="J260" s="55"/>
      <c r="K260" s="56">
        <f t="shared" si="239"/>
        <v>71.306899999999999</v>
      </c>
      <c r="L260" s="55"/>
      <c r="M260" s="55">
        <f t="shared" si="240"/>
        <v>0.72</v>
      </c>
      <c r="N260" s="55">
        <f t="shared" si="241"/>
        <v>72.026899999999998</v>
      </c>
      <c r="O260" s="110">
        <f t="shared" si="242"/>
        <v>4.3216139999999994</v>
      </c>
      <c r="P260" s="54">
        <f t="shared" si="243"/>
        <v>76.348513999999994</v>
      </c>
      <c r="Q260" s="147">
        <v>31.01</v>
      </c>
      <c r="R260" s="53">
        <f t="shared" si="244"/>
        <v>45.338513999999989</v>
      </c>
      <c r="S260" s="56">
        <f t="shared" si="245"/>
        <v>4.5338513999999988</v>
      </c>
      <c r="T260" s="52" t="s">
        <v>330</v>
      </c>
      <c r="X260" s="144"/>
    </row>
    <row r="261" spans="1:24" s="52" customFormat="1" x14ac:dyDescent="0.4">
      <c r="A261" s="71" t="s">
        <v>422</v>
      </c>
      <c r="B261" s="149">
        <v>57.85</v>
      </c>
      <c r="C261" s="128"/>
      <c r="D261" s="54">
        <f t="shared" si="246"/>
        <v>0.57999999999999996</v>
      </c>
      <c r="E261" s="54">
        <f t="shared" si="247"/>
        <v>58.43</v>
      </c>
      <c r="F261" s="54">
        <v>25.8</v>
      </c>
      <c r="G261" s="53">
        <f t="shared" si="236"/>
        <v>69.23</v>
      </c>
      <c r="H261" s="47">
        <f t="shared" si="237"/>
        <v>2.0769000000000002</v>
      </c>
      <c r="I261" s="47">
        <f t="shared" si="238"/>
        <v>71.306899999999999</v>
      </c>
      <c r="J261" s="55"/>
      <c r="K261" s="56">
        <f t="shared" si="239"/>
        <v>71.306899999999999</v>
      </c>
      <c r="L261" s="55"/>
      <c r="M261" s="55">
        <f t="shared" si="240"/>
        <v>0.72</v>
      </c>
      <c r="N261" s="55">
        <f t="shared" si="241"/>
        <v>72.026899999999998</v>
      </c>
      <c r="O261" s="110">
        <f t="shared" si="242"/>
        <v>4.3216139999999994</v>
      </c>
      <c r="P261" s="54">
        <f t="shared" si="243"/>
        <v>76.348513999999994</v>
      </c>
      <c r="Q261" s="147">
        <v>31.01</v>
      </c>
      <c r="R261" s="53">
        <f t="shared" si="244"/>
        <v>45.338513999999989</v>
      </c>
      <c r="S261" s="56">
        <f t="shared" si="245"/>
        <v>4.5338513999999988</v>
      </c>
      <c r="T261" s="52" t="s">
        <v>330</v>
      </c>
      <c r="V261" s="52" t="s">
        <v>367</v>
      </c>
      <c r="X261" s="144"/>
    </row>
    <row r="262" spans="1:24" s="52" customFormat="1" x14ac:dyDescent="0.4">
      <c r="A262" s="71"/>
      <c r="B262" s="156"/>
      <c r="C262" s="131"/>
      <c r="D262" s="113"/>
      <c r="E262" s="113"/>
      <c r="F262" s="113"/>
      <c r="G262" s="112"/>
      <c r="H262" s="114"/>
      <c r="I262" s="114"/>
      <c r="J262" s="115"/>
      <c r="K262" s="56">
        <f t="shared" si="214"/>
        <v>0</v>
      </c>
      <c r="L262" s="115"/>
      <c r="M262" s="115"/>
      <c r="N262" s="115"/>
      <c r="O262" s="117"/>
      <c r="P262" s="113"/>
      <c r="Q262" s="118"/>
      <c r="R262" s="112"/>
      <c r="S262" s="116"/>
      <c r="T262" s="52" t="s">
        <v>330</v>
      </c>
      <c r="V262" s="52" t="s">
        <v>367</v>
      </c>
      <c r="X262" s="144"/>
    </row>
    <row r="263" spans="1:24" s="52" customFormat="1" x14ac:dyDescent="0.4">
      <c r="A263" s="71" t="s">
        <v>423</v>
      </c>
      <c r="B263" s="149">
        <v>88</v>
      </c>
      <c r="C263" s="128"/>
      <c r="D263" s="54">
        <f t="shared" ref="D263:D268" si="248">ROUNDUP(((B263-C263)*$D$4),2)</f>
        <v>0.88</v>
      </c>
      <c r="E263" s="54">
        <f t="shared" ref="E263:E268" si="249">(B263-C263)+D263</f>
        <v>88.88</v>
      </c>
      <c r="F263" s="54">
        <v>27.8</v>
      </c>
      <c r="G263" s="53">
        <f t="shared" ref="G263:G268" si="250">E263+$F$4</f>
        <v>99.679999999999993</v>
      </c>
      <c r="H263" s="47">
        <f t="shared" ref="H263:H268" si="251">G263*$H$4</f>
        <v>2.9903999999999997</v>
      </c>
      <c r="I263" s="47">
        <f t="shared" ref="I263:I268" si="252">G263+H263</f>
        <v>102.67039999999999</v>
      </c>
      <c r="J263" s="55"/>
      <c r="K263" s="56">
        <f t="shared" si="214"/>
        <v>102.67039999999999</v>
      </c>
      <c r="L263" s="55"/>
      <c r="M263" s="55">
        <f t="shared" ref="M263:M268" si="253">ROUNDUP((K263*$M$4),2)</f>
        <v>1.03</v>
      </c>
      <c r="N263" s="55">
        <f t="shared" ref="N263:N268" si="254">(K263-L263)+M263</f>
        <v>103.70039999999999</v>
      </c>
      <c r="O263" s="110">
        <f t="shared" ref="O263:O268" si="255">(K263-L263+M263)*$O$4</f>
        <v>6.2220239999999993</v>
      </c>
      <c r="P263" s="54">
        <f t="shared" ref="P263:P268" si="256">N263+O263</f>
        <v>109.92242399999999</v>
      </c>
      <c r="Q263" s="98">
        <v>0</v>
      </c>
      <c r="R263" s="53">
        <f t="shared" ref="R263:R268" si="257">P263-Q263</f>
        <v>109.92242399999999</v>
      </c>
      <c r="S263" s="56">
        <f t="shared" ref="S263:S268" si="258">R263/10</f>
        <v>10.992242399999999</v>
      </c>
      <c r="T263" s="52" t="s">
        <v>330</v>
      </c>
      <c r="X263" s="144"/>
    </row>
    <row r="264" spans="1:24" s="52" customFormat="1" x14ac:dyDescent="0.4">
      <c r="A264" s="71" t="s">
        <v>424</v>
      </c>
      <c r="B264" s="149">
        <v>88</v>
      </c>
      <c r="C264" s="128"/>
      <c r="D264" s="54">
        <f t="shared" si="248"/>
        <v>0.88</v>
      </c>
      <c r="E264" s="54">
        <f t="shared" si="249"/>
        <v>88.88</v>
      </c>
      <c r="F264" s="54">
        <v>27.8</v>
      </c>
      <c r="G264" s="53">
        <f t="shared" si="250"/>
        <v>99.679999999999993</v>
      </c>
      <c r="H264" s="47">
        <f t="shared" si="251"/>
        <v>2.9903999999999997</v>
      </c>
      <c r="I264" s="47">
        <f t="shared" si="252"/>
        <v>102.67039999999999</v>
      </c>
      <c r="J264" s="55"/>
      <c r="K264" s="56">
        <f t="shared" si="214"/>
        <v>102.67039999999999</v>
      </c>
      <c r="L264" s="55"/>
      <c r="M264" s="55">
        <f t="shared" si="253"/>
        <v>1.03</v>
      </c>
      <c r="N264" s="55">
        <f t="shared" si="254"/>
        <v>103.70039999999999</v>
      </c>
      <c r="O264" s="110">
        <f t="shared" si="255"/>
        <v>6.2220239999999993</v>
      </c>
      <c r="P264" s="54">
        <f t="shared" si="256"/>
        <v>109.92242399999999</v>
      </c>
      <c r="Q264" s="98">
        <v>0</v>
      </c>
      <c r="R264" s="53">
        <f t="shared" si="257"/>
        <v>109.92242399999999</v>
      </c>
      <c r="S264" s="56">
        <f t="shared" si="258"/>
        <v>10.992242399999999</v>
      </c>
      <c r="T264" s="52" t="s">
        <v>330</v>
      </c>
      <c r="X264" s="144"/>
    </row>
    <row r="265" spans="1:24" s="52" customFormat="1" x14ac:dyDescent="0.4">
      <c r="A265" s="71" t="s">
        <v>425</v>
      </c>
      <c r="B265" s="149">
        <v>88</v>
      </c>
      <c r="C265" s="128"/>
      <c r="D265" s="54">
        <f t="shared" si="248"/>
        <v>0.88</v>
      </c>
      <c r="E265" s="54">
        <f t="shared" si="249"/>
        <v>88.88</v>
      </c>
      <c r="F265" s="54">
        <v>27.8</v>
      </c>
      <c r="G265" s="53">
        <f t="shared" si="250"/>
        <v>99.679999999999993</v>
      </c>
      <c r="H265" s="47">
        <f t="shared" si="251"/>
        <v>2.9903999999999997</v>
      </c>
      <c r="I265" s="47">
        <f t="shared" si="252"/>
        <v>102.67039999999999</v>
      </c>
      <c r="J265" s="55"/>
      <c r="K265" s="56">
        <f t="shared" si="214"/>
        <v>102.67039999999999</v>
      </c>
      <c r="L265" s="55"/>
      <c r="M265" s="55">
        <f t="shared" si="253"/>
        <v>1.03</v>
      </c>
      <c r="N265" s="55">
        <f t="shared" si="254"/>
        <v>103.70039999999999</v>
      </c>
      <c r="O265" s="110">
        <f t="shared" si="255"/>
        <v>6.2220239999999993</v>
      </c>
      <c r="P265" s="54">
        <f t="shared" si="256"/>
        <v>109.92242399999999</v>
      </c>
      <c r="Q265" s="98">
        <v>0</v>
      </c>
      <c r="R265" s="53">
        <f t="shared" si="257"/>
        <v>109.92242399999999</v>
      </c>
      <c r="S265" s="56">
        <f t="shared" si="258"/>
        <v>10.992242399999999</v>
      </c>
      <c r="T265" s="52" t="s">
        <v>330</v>
      </c>
      <c r="X265" s="144"/>
    </row>
    <row r="266" spans="1:24" s="52" customFormat="1" x14ac:dyDescent="0.4">
      <c r="A266" s="71" t="s">
        <v>426</v>
      </c>
      <c r="B266" s="149">
        <v>88</v>
      </c>
      <c r="C266" s="128"/>
      <c r="D266" s="54">
        <f t="shared" si="248"/>
        <v>0.88</v>
      </c>
      <c r="E266" s="54">
        <f t="shared" si="249"/>
        <v>88.88</v>
      </c>
      <c r="F266" s="54">
        <v>27.8</v>
      </c>
      <c r="G266" s="53">
        <f t="shared" si="250"/>
        <v>99.679999999999993</v>
      </c>
      <c r="H266" s="47">
        <f t="shared" si="251"/>
        <v>2.9903999999999997</v>
      </c>
      <c r="I266" s="47">
        <f t="shared" si="252"/>
        <v>102.67039999999999</v>
      </c>
      <c r="J266" s="55"/>
      <c r="K266" s="56">
        <f t="shared" si="214"/>
        <v>102.67039999999999</v>
      </c>
      <c r="L266" s="55"/>
      <c r="M266" s="55">
        <f t="shared" si="253"/>
        <v>1.03</v>
      </c>
      <c r="N266" s="55">
        <f t="shared" si="254"/>
        <v>103.70039999999999</v>
      </c>
      <c r="O266" s="110">
        <f t="shared" si="255"/>
        <v>6.2220239999999993</v>
      </c>
      <c r="P266" s="54">
        <f t="shared" si="256"/>
        <v>109.92242399999999</v>
      </c>
      <c r="Q266" s="98">
        <v>0</v>
      </c>
      <c r="R266" s="53">
        <f t="shared" si="257"/>
        <v>109.92242399999999</v>
      </c>
      <c r="S266" s="56">
        <f t="shared" si="258"/>
        <v>10.992242399999999</v>
      </c>
      <c r="T266" s="52" t="s">
        <v>330</v>
      </c>
      <c r="X266" s="144"/>
    </row>
    <row r="267" spans="1:24" s="52" customFormat="1" x14ac:dyDescent="0.4">
      <c r="A267" s="71" t="s">
        <v>427</v>
      </c>
      <c r="B267" s="149">
        <v>88</v>
      </c>
      <c r="C267" s="128"/>
      <c r="D267" s="54">
        <f t="shared" si="248"/>
        <v>0.88</v>
      </c>
      <c r="E267" s="54">
        <f t="shared" si="249"/>
        <v>88.88</v>
      </c>
      <c r="F267" s="54">
        <v>27.8</v>
      </c>
      <c r="G267" s="53">
        <f t="shared" si="250"/>
        <v>99.679999999999993</v>
      </c>
      <c r="H267" s="47">
        <f t="shared" si="251"/>
        <v>2.9903999999999997</v>
      </c>
      <c r="I267" s="47">
        <f t="shared" si="252"/>
        <v>102.67039999999999</v>
      </c>
      <c r="J267" s="55"/>
      <c r="K267" s="56">
        <f t="shared" si="214"/>
        <v>102.67039999999999</v>
      </c>
      <c r="L267" s="55"/>
      <c r="M267" s="55">
        <f t="shared" si="253"/>
        <v>1.03</v>
      </c>
      <c r="N267" s="55">
        <f t="shared" si="254"/>
        <v>103.70039999999999</v>
      </c>
      <c r="O267" s="110">
        <f t="shared" si="255"/>
        <v>6.2220239999999993</v>
      </c>
      <c r="P267" s="54">
        <f t="shared" si="256"/>
        <v>109.92242399999999</v>
      </c>
      <c r="Q267" s="98">
        <v>0</v>
      </c>
      <c r="R267" s="53">
        <f t="shared" si="257"/>
        <v>109.92242399999999</v>
      </c>
      <c r="S267" s="56">
        <f t="shared" si="258"/>
        <v>10.992242399999999</v>
      </c>
      <c r="T267" s="52" t="s">
        <v>330</v>
      </c>
      <c r="V267" s="52" t="s">
        <v>367</v>
      </c>
      <c r="X267" s="144"/>
    </row>
    <row r="268" spans="1:24" s="52" customFormat="1" x14ac:dyDescent="0.4">
      <c r="A268" s="71" t="s">
        <v>428</v>
      </c>
      <c r="B268" s="149">
        <v>88</v>
      </c>
      <c r="C268" s="128"/>
      <c r="D268" s="54">
        <f t="shared" si="248"/>
        <v>0.88</v>
      </c>
      <c r="E268" s="54">
        <f t="shared" si="249"/>
        <v>88.88</v>
      </c>
      <c r="F268" s="54">
        <v>27.8</v>
      </c>
      <c r="G268" s="53">
        <f t="shared" si="250"/>
        <v>99.679999999999993</v>
      </c>
      <c r="H268" s="47">
        <f t="shared" si="251"/>
        <v>2.9903999999999997</v>
      </c>
      <c r="I268" s="47">
        <f t="shared" si="252"/>
        <v>102.67039999999999</v>
      </c>
      <c r="J268" s="55"/>
      <c r="K268" s="56">
        <f t="shared" si="214"/>
        <v>102.67039999999999</v>
      </c>
      <c r="L268" s="55"/>
      <c r="M268" s="55">
        <f t="shared" si="253"/>
        <v>1.03</v>
      </c>
      <c r="N268" s="55">
        <f t="shared" si="254"/>
        <v>103.70039999999999</v>
      </c>
      <c r="O268" s="110">
        <f t="shared" si="255"/>
        <v>6.2220239999999993</v>
      </c>
      <c r="P268" s="54">
        <f t="shared" si="256"/>
        <v>109.92242399999999</v>
      </c>
      <c r="Q268" s="98">
        <v>0</v>
      </c>
      <c r="R268" s="53">
        <f t="shared" si="257"/>
        <v>109.92242399999999</v>
      </c>
      <c r="S268" s="56">
        <f t="shared" si="258"/>
        <v>10.992242399999999</v>
      </c>
      <c r="T268" s="52" t="s">
        <v>330</v>
      </c>
      <c r="V268" s="52" t="s">
        <v>367</v>
      </c>
      <c r="X268" s="144"/>
    </row>
    <row r="269" spans="1:24" s="52" customFormat="1" x14ac:dyDescent="0.4">
      <c r="A269" s="71"/>
      <c r="B269" s="156"/>
      <c r="C269" s="131"/>
      <c r="D269" s="113"/>
      <c r="E269" s="113"/>
      <c r="F269" s="113"/>
      <c r="G269" s="112"/>
      <c r="H269" s="114"/>
      <c r="I269" s="114"/>
      <c r="J269" s="115"/>
      <c r="K269" s="116"/>
      <c r="L269" s="115"/>
      <c r="M269" s="115"/>
      <c r="N269" s="115"/>
      <c r="O269" s="117"/>
      <c r="P269" s="113"/>
      <c r="Q269" s="118"/>
      <c r="R269" s="112"/>
      <c r="S269" s="116"/>
    </row>
    <row r="270" spans="1:24" s="52" customFormat="1" x14ac:dyDescent="0.4">
      <c r="A270" s="71" t="s">
        <v>429</v>
      </c>
      <c r="B270" s="149">
        <v>98</v>
      </c>
      <c r="C270" s="128"/>
      <c r="D270" s="54">
        <f t="shared" ref="D270:D278" si="259">ROUNDUP(((B270-C270)*$D$4),2)</f>
        <v>0.98</v>
      </c>
      <c r="E270" s="54">
        <f t="shared" ref="E270:E278" si="260">(B270-C270)+D270</f>
        <v>98.98</v>
      </c>
      <c r="F270" s="54">
        <v>29.8</v>
      </c>
      <c r="G270" s="53">
        <f t="shared" ref="G270:G278" si="261">E270+$F$4</f>
        <v>109.78</v>
      </c>
      <c r="H270" s="47">
        <f t="shared" ref="H270:H278" si="262">G270*$H$4</f>
        <v>3.2934000000000001</v>
      </c>
      <c r="I270" s="47">
        <f t="shared" ref="I270:I278" si="263">G270+H270</f>
        <v>113.07340000000001</v>
      </c>
      <c r="J270" s="55"/>
      <c r="K270" s="56">
        <f t="shared" ref="K270:K278" si="264">I270-J270</f>
        <v>113.07340000000001</v>
      </c>
      <c r="L270" s="55"/>
      <c r="M270" s="55">
        <f t="shared" ref="M270:M278" si="265">ROUNDUP((K270*$M$4),2)</f>
        <v>1.1399999999999999</v>
      </c>
      <c r="N270" s="55">
        <f t="shared" ref="N270:N278" si="266">(K270-L270)+M270</f>
        <v>114.21340000000001</v>
      </c>
      <c r="O270" s="110">
        <f t="shared" ref="O270:O278" si="267">(K270-L270+M270)*$O$4</f>
        <v>6.8528039999999999</v>
      </c>
      <c r="P270" s="54">
        <f t="shared" ref="P270:P278" si="268">N270+O270</f>
        <v>121.06620400000001</v>
      </c>
      <c r="Q270" s="98">
        <v>0</v>
      </c>
      <c r="R270" s="53">
        <f t="shared" ref="R270:R278" si="269">P270-Q270</f>
        <v>121.06620400000001</v>
      </c>
      <c r="S270" s="56">
        <f t="shared" ref="S270:S278" si="270">R270/10</f>
        <v>12.106620400000001</v>
      </c>
      <c r="T270" s="52" t="s">
        <v>330</v>
      </c>
    </row>
    <row r="271" spans="1:24" s="52" customFormat="1" x14ac:dyDescent="0.4">
      <c r="A271" s="71" t="s">
        <v>430</v>
      </c>
      <c r="B271" s="149">
        <v>98</v>
      </c>
      <c r="C271" s="128"/>
      <c r="D271" s="54">
        <f t="shared" si="259"/>
        <v>0.98</v>
      </c>
      <c r="E271" s="54">
        <f t="shared" si="260"/>
        <v>98.98</v>
      </c>
      <c r="F271" s="54">
        <v>29.8</v>
      </c>
      <c r="G271" s="53">
        <f t="shared" si="261"/>
        <v>109.78</v>
      </c>
      <c r="H271" s="47">
        <f t="shared" si="262"/>
        <v>3.2934000000000001</v>
      </c>
      <c r="I271" s="47">
        <f t="shared" si="263"/>
        <v>113.07340000000001</v>
      </c>
      <c r="J271" s="55"/>
      <c r="K271" s="56">
        <f t="shared" si="264"/>
        <v>113.07340000000001</v>
      </c>
      <c r="L271" s="55"/>
      <c r="M271" s="55">
        <f t="shared" si="265"/>
        <v>1.1399999999999999</v>
      </c>
      <c r="N271" s="55">
        <f t="shared" si="266"/>
        <v>114.21340000000001</v>
      </c>
      <c r="O271" s="110">
        <f t="shared" si="267"/>
        <v>6.8528039999999999</v>
      </c>
      <c r="P271" s="54">
        <f t="shared" si="268"/>
        <v>121.06620400000001</v>
      </c>
      <c r="Q271" s="98">
        <v>0</v>
      </c>
      <c r="R271" s="53">
        <f t="shared" si="269"/>
        <v>121.06620400000001</v>
      </c>
      <c r="S271" s="56">
        <f t="shared" si="270"/>
        <v>12.106620400000001</v>
      </c>
      <c r="T271" s="52" t="s">
        <v>330</v>
      </c>
    </row>
    <row r="272" spans="1:24" s="52" customFormat="1" x14ac:dyDescent="0.4">
      <c r="A272" s="71" t="s">
        <v>431</v>
      </c>
      <c r="B272" s="149">
        <v>98</v>
      </c>
      <c r="C272" s="128"/>
      <c r="D272" s="54">
        <f t="shared" si="259"/>
        <v>0.98</v>
      </c>
      <c r="E272" s="54">
        <f t="shared" si="260"/>
        <v>98.98</v>
      </c>
      <c r="F272" s="54">
        <v>29.8</v>
      </c>
      <c r="G272" s="53">
        <f t="shared" si="261"/>
        <v>109.78</v>
      </c>
      <c r="H272" s="47">
        <f t="shared" si="262"/>
        <v>3.2934000000000001</v>
      </c>
      <c r="I272" s="47">
        <f t="shared" si="263"/>
        <v>113.07340000000001</v>
      </c>
      <c r="J272" s="55"/>
      <c r="K272" s="56">
        <f t="shared" si="264"/>
        <v>113.07340000000001</v>
      </c>
      <c r="L272" s="55"/>
      <c r="M272" s="55">
        <f t="shared" si="265"/>
        <v>1.1399999999999999</v>
      </c>
      <c r="N272" s="55">
        <f t="shared" si="266"/>
        <v>114.21340000000001</v>
      </c>
      <c r="O272" s="110">
        <f t="shared" si="267"/>
        <v>6.8528039999999999</v>
      </c>
      <c r="P272" s="54">
        <f t="shared" si="268"/>
        <v>121.06620400000001</v>
      </c>
      <c r="Q272" s="98">
        <v>0</v>
      </c>
      <c r="R272" s="53">
        <f t="shared" si="269"/>
        <v>121.06620400000001</v>
      </c>
      <c r="S272" s="56">
        <f t="shared" si="270"/>
        <v>12.106620400000001</v>
      </c>
      <c r="T272" s="52" t="s">
        <v>330</v>
      </c>
    </row>
    <row r="273" spans="1:20" s="52" customFormat="1" x14ac:dyDescent="0.4">
      <c r="A273" s="71" t="s">
        <v>432</v>
      </c>
      <c r="B273" s="149">
        <v>98</v>
      </c>
      <c r="C273" s="128"/>
      <c r="D273" s="54">
        <f t="shared" si="259"/>
        <v>0.98</v>
      </c>
      <c r="E273" s="54">
        <f t="shared" si="260"/>
        <v>98.98</v>
      </c>
      <c r="F273" s="54">
        <v>29.8</v>
      </c>
      <c r="G273" s="53">
        <f t="shared" si="261"/>
        <v>109.78</v>
      </c>
      <c r="H273" s="47">
        <f t="shared" si="262"/>
        <v>3.2934000000000001</v>
      </c>
      <c r="I273" s="47">
        <f t="shared" si="263"/>
        <v>113.07340000000001</v>
      </c>
      <c r="J273" s="55"/>
      <c r="K273" s="56">
        <f t="shared" si="264"/>
        <v>113.07340000000001</v>
      </c>
      <c r="L273" s="55"/>
      <c r="M273" s="55">
        <f t="shared" si="265"/>
        <v>1.1399999999999999</v>
      </c>
      <c r="N273" s="55">
        <f t="shared" si="266"/>
        <v>114.21340000000001</v>
      </c>
      <c r="O273" s="110">
        <f t="shared" si="267"/>
        <v>6.8528039999999999</v>
      </c>
      <c r="P273" s="54">
        <f t="shared" si="268"/>
        <v>121.06620400000001</v>
      </c>
      <c r="Q273" s="98">
        <v>0</v>
      </c>
      <c r="R273" s="53">
        <f t="shared" si="269"/>
        <v>121.06620400000001</v>
      </c>
      <c r="S273" s="56">
        <f t="shared" si="270"/>
        <v>12.106620400000001</v>
      </c>
      <c r="T273" s="52" t="s">
        <v>330</v>
      </c>
    </row>
    <row r="274" spans="1:20" s="52" customFormat="1" x14ac:dyDescent="0.4">
      <c r="A274" s="71" t="s">
        <v>433</v>
      </c>
      <c r="B274" s="149">
        <v>98</v>
      </c>
      <c r="C274" s="128"/>
      <c r="D274" s="54">
        <f t="shared" si="259"/>
        <v>0.98</v>
      </c>
      <c r="E274" s="54">
        <f t="shared" si="260"/>
        <v>98.98</v>
      </c>
      <c r="F274" s="54">
        <v>29.8</v>
      </c>
      <c r="G274" s="53">
        <f t="shared" si="261"/>
        <v>109.78</v>
      </c>
      <c r="H274" s="47">
        <f t="shared" si="262"/>
        <v>3.2934000000000001</v>
      </c>
      <c r="I274" s="47">
        <f t="shared" si="263"/>
        <v>113.07340000000001</v>
      </c>
      <c r="J274" s="55"/>
      <c r="K274" s="56">
        <f t="shared" si="264"/>
        <v>113.07340000000001</v>
      </c>
      <c r="L274" s="55"/>
      <c r="M274" s="55">
        <f t="shared" si="265"/>
        <v>1.1399999999999999</v>
      </c>
      <c r="N274" s="55">
        <f t="shared" si="266"/>
        <v>114.21340000000001</v>
      </c>
      <c r="O274" s="110">
        <f t="shared" si="267"/>
        <v>6.8528039999999999</v>
      </c>
      <c r="P274" s="54">
        <f t="shared" si="268"/>
        <v>121.06620400000001</v>
      </c>
      <c r="Q274" s="98">
        <v>0</v>
      </c>
      <c r="R274" s="53">
        <f t="shared" si="269"/>
        <v>121.06620400000001</v>
      </c>
      <c r="S274" s="56">
        <f t="shared" si="270"/>
        <v>12.106620400000001</v>
      </c>
      <c r="T274" s="52" t="s">
        <v>330</v>
      </c>
    </row>
    <row r="275" spans="1:20" s="52" customFormat="1" x14ac:dyDescent="0.4">
      <c r="A275" s="71" t="s">
        <v>434</v>
      </c>
      <c r="B275" s="149">
        <v>98</v>
      </c>
      <c r="C275" s="128"/>
      <c r="D275" s="54">
        <f t="shared" si="259"/>
        <v>0.98</v>
      </c>
      <c r="E275" s="54">
        <f t="shared" si="260"/>
        <v>98.98</v>
      </c>
      <c r="F275" s="54">
        <v>29.8</v>
      </c>
      <c r="G275" s="53">
        <f t="shared" si="261"/>
        <v>109.78</v>
      </c>
      <c r="H275" s="47">
        <f t="shared" si="262"/>
        <v>3.2934000000000001</v>
      </c>
      <c r="I275" s="47">
        <f t="shared" si="263"/>
        <v>113.07340000000001</v>
      </c>
      <c r="J275" s="55"/>
      <c r="K275" s="56">
        <f t="shared" si="264"/>
        <v>113.07340000000001</v>
      </c>
      <c r="L275" s="55"/>
      <c r="M275" s="55">
        <f t="shared" si="265"/>
        <v>1.1399999999999999</v>
      </c>
      <c r="N275" s="55">
        <f t="shared" si="266"/>
        <v>114.21340000000001</v>
      </c>
      <c r="O275" s="110">
        <f t="shared" si="267"/>
        <v>6.8528039999999999</v>
      </c>
      <c r="P275" s="54">
        <f t="shared" si="268"/>
        <v>121.06620400000001</v>
      </c>
      <c r="Q275" s="98">
        <v>0</v>
      </c>
      <c r="R275" s="53">
        <f t="shared" si="269"/>
        <v>121.06620400000001</v>
      </c>
      <c r="S275" s="56">
        <f t="shared" si="270"/>
        <v>12.106620400000001</v>
      </c>
      <c r="T275" s="52" t="s">
        <v>330</v>
      </c>
    </row>
    <row r="276" spans="1:20" s="52" customFormat="1" x14ac:dyDescent="0.4">
      <c r="A276" s="71" t="s">
        <v>435</v>
      </c>
      <c r="B276" s="149">
        <v>98</v>
      </c>
      <c r="C276" s="128"/>
      <c r="D276" s="54">
        <f t="shared" si="259"/>
        <v>0.98</v>
      </c>
      <c r="E276" s="54">
        <f t="shared" si="260"/>
        <v>98.98</v>
      </c>
      <c r="F276" s="54">
        <v>29.8</v>
      </c>
      <c r="G276" s="53">
        <f t="shared" si="261"/>
        <v>109.78</v>
      </c>
      <c r="H276" s="47">
        <f t="shared" si="262"/>
        <v>3.2934000000000001</v>
      </c>
      <c r="I276" s="47">
        <f t="shared" si="263"/>
        <v>113.07340000000001</v>
      </c>
      <c r="J276" s="55"/>
      <c r="K276" s="56">
        <f t="shared" si="264"/>
        <v>113.07340000000001</v>
      </c>
      <c r="L276" s="55"/>
      <c r="M276" s="55">
        <f t="shared" si="265"/>
        <v>1.1399999999999999</v>
      </c>
      <c r="N276" s="55">
        <f t="shared" si="266"/>
        <v>114.21340000000001</v>
      </c>
      <c r="O276" s="110">
        <f t="shared" si="267"/>
        <v>6.8528039999999999</v>
      </c>
      <c r="P276" s="54">
        <f t="shared" si="268"/>
        <v>121.06620400000001</v>
      </c>
      <c r="Q276" s="98">
        <v>0</v>
      </c>
      <c r="R276" s="53">
        <f t="shared" si="269"/>
        <v>121.06620400000001</v>
      </c>
      <c r="S276" s="56">
        <f t="shared" si="270"/>
        <v>12.106620400000001</v>
      </c>
    </row>
    <row r="277" spans="1:20" s="52" customFormat="1" x14ac:dyDescent="0.4">
      <c r="A277" s="71" t="s">
        <v>436</v>
      </c>
      <c r="B277" s="149">
        <v>98</v>
      </c>
      <c r="C277" s="128"/>
      <c r="D277" s="54">
        <f t="shared" si="259"/>
        <v>0.98</v>
      </c>
      <c r="E277" s="54">
        <f t="shared" si="260"/>
        <v>98.98</v>
      </c>
      <c r="F277" s="54">
        <v>29.8</v>
      </c>
      <c r="G277" s="53">
        <f t="shared" si="261"/>
        <v>109.78</v>
      </c>
      <c r="H277" s="47">
        <f t="shared" si="262"/>
        <v>3.2934000000000001</v>
      </c>
      <c r="I277" s="47">
        <f t="shared" si="263"/>
        <v>113.07340000000001</v>
      </c>
      <c r="J277" s="55"/>
      <c r="K277" s="56">
        <f t="shared" si="264"/>
        <v>113.07340000000001</v>
      </c>
      <c r="L277" s="55"/>
      <c r="M277" s="55">
        <f t="shared" si="265"/>
        <v>1.1399999999999999</v>
      </c>
      <c r="N277" s="55">
        <f t="shared" si="266"/>
        <v>114.21340000000001</v>
      </c>
      <c r="O277" s="110">
        <f t="shared" si="267"/>
        <v>6.8528039999999999</v>
      </c>
      <c r="P277" s="54">
        <f t="shared" si="268"/>
        <v>121.06620400000001</v>
      </c>
      <c r="Q277" s="98">
        <v>0</v>
      </c>
      <c r="R277" s="53">
        <f t="shared" si="269"/>
        <v>121.06620400000001</v>
      </c>
      <c r="S277" s="56">
        <f t="shared" si="270"/>
        <v>12.106620400000001</v>
      </c>
      <c r="T277" s="52" t="s">
        <v>330</v>
      </c>
    </row>
    <row r="278" spans="1:20" s="52" customFormat="1" x14ac:dyDescent="0.4">
      <c r="A278" s="71" t="s">
        <v>437</v>
      </c>
      <c r="B278" s="149">
        <v>98</v>
      </c>
      <c r="C278" s="128"/>
      <c r="D278" s="54">
        <f t="shared" si="259"/>
        <v>0.98</v>
      </c>
      <c r="E278" s="54">
        <f t="shared" si="260"/>
        <v>98.98</v>
      </c>
      <c r="F278" s="54">
        <v>29.8</v>
      </c>
      <c r="G278" s="53">
        <f t="shared" si="261"/>
        <v>109.78</v>
      </c>
      <c r="H278" s="47">
        <f t="shared" si="262"/>
        <v>3.2934000000000001</v>
      </c>
      <c r="I278" s="47">
        <f t="shared" si="263"/>
        <v>113.07340000000001</v>
      </c>
      <c r="J278" s="55"/>
      <c r="K278" s="56">
        <f t="shared" si="264"/>
        <v>113.07340000000001</v>
      </c>
      <c r="L278" s="55"/>
      <c r="M278" s="55">
        <f t="shared" si="265"/>
        <v>1.1399999999999999</v>
      </c>
      <c r="N278" s="55">
        <f t="shared" si="266"/>
        <v>114.21340000000001</v>
      </c>
      <c r="O278" s="110">
        <f t="shared" si="267"/>
        <v>6.8528039999999999</v>
      </c>
      <c r="P278" s="54">
        <f t="shared" si="268"/>
        <v>121.06620400000001</v>
      </c>
      <c r="Q278" s="98">
        <v>0</v>
      </c>
      <c r="R278" s="53">
        <f t="shared" si="269"/>
        <v>121.06620400000001</v>
      </c>
      <c r="S278" s="56">
        <f t="shared" si="270"/>
        <v>12.106620400000001</v>
      </c>
      <c r="T278" s="52" t="s">
        <v>330</v>
      </c>
    </row>
    <row r="279" spans="1:20" s="52" customFormat="1" x14ac:dyDescent="0.4">
      <c r="A279" s="71"/>
      <c r="B279" s="156"/>
      <c r="C279" s="131"/>
      <c r="D279" s="113"/>
      <c r="E279" s="113"/>
      <c r="F279" s="113"/>
      <c r="G279" s="112"/>
      <c r="H279" s="114"/>
      <c r="I279" s="114"/>
      <c r="J279" s="115"/>
      <c r="K279" s="116"/>
      <c r="L279" s="115"/>
      <c r="M279" s="115"/>
      <c r="N279" s="115"/>
      <c r="O279" s="117"/>
      <c r="P279" s="113"/>
      <c r="Q279" s="118"/>
      <c r="R279" s="112"/>
      <c r="S279" s="116"/>
      <c r="T279" s="52" t="s">
        <v>330</v>
      </c>
    </row>
    <row r="280" spans="1:20" s="52" customFormat="1" x14ac:dyDescent="0.4">
      <c r="A280" s="71" t="s">
        <v>438</v>
      </c>
      <c r="B280" s="149">
        <v>108</v>
      </c>
      <c r="C280" s="128"/>
      <c r="D280" s="54">
        <f>ROUNDUP(((B280-C280)*$D$4),2)</f>
        <v>1.08</v>
      </c>
      <c r="E280" s="54">
        <f>(B280-C280)+D280</f>
        <v>109.08</v>
      </c>
      <c r="F280" s="54">
        <v>31.8</v>
      </c>
      <c r="G280" s="53">
        <f>E280+$F$4</f>
        <v>119.88</v>
      </c>
      <c r="H280" s="47">
        <f t="shared" ref="H280:H283" si="271">G280*$H$4</f>
        <v>3.5963999999999996</v>
      </c>
      <c r="I280" s="47">
        <f t="shared" ref="I280:I283" si="272">G280+H280</f>
        <v>123.4764</v>
      </c>
      <c r="J280" s="55"/>
      <c r="K280" s="56">
        <f t="shared" ref="K280:K283" si="273">I280-J280</f>
        <v>123.4764</v>
      </c>
      <c r="L280" s="55"/>
      <c r="M280" s="55">
        <f t="shared" ref="M280:M283" si="274">ROUNDUP((K280*$M$4),2)</f>
        <v>1.24</v>
      </c>
      <c r="N280" s="55">
        <f t="shared" ref="N280:N283" si="275">(K280-L280)+M280</f>
        <v>124.71639999999999</v>
      </c>
      <c r="O280" s="110">
        <f t="shared" ref="O280:O283" si="276">(K280-L280+M280)*$O$4</f>
        <v>7.4829839999999992</v>
      </c>
      <c r="P280" s="54">
        <f t="shared" ref="P280:P283" si="277">N280+O280</f>
        <v>132.19938399999998</v>
      </c>
      <c r="Q280" s="98">
        <v>0</v>
      </c>
      <c r="R280" s="53">
        <f t="shared" ref="R280:R283" si="278">P280-Q280</f>
        <v>132.19938399999998</v>
      </c>
      <c r="S280" s="56">
        <f t="shared" ref="S280:S283" si="279">R280/10</f>
        <v>13.219938399999998</v>
      </c>
      <c r="T280" s="52" t="s">
        <v>330</v>
      </c>
    </row>
    <row r="281" spans="1:20" s="52" customFormat="1" x14ac:dyDescent="0.4">
      <c r="A281" s="71" t="s">
        <v>439</v>
      </c>
      <c r="B281" s="149">
        <v>108</v>
      </c>
      <c r="C281" s="128"/>
      <c r="D281" s="54">
        <f>ROUNDUP(((B281-C281)*$D$4),2)</f>
        <v>1.08</v>
      </c>
      <c r="E281" s="54">
        <f>(B281-C281)+D281</f>
        <v>109.08</v>
      </c>
      <c r="F281" s="54">
        <v>31.8</v>
      </c>
      <c r="G281" s="53">
        <f>E281+$F$4</f>
        <v>119.88</v>
      </c>
      <c r="H281" s="47">
        <f t="shared" si="271"/>
        <v>3.5963999999999996</v>
      </c>
      <c r="I281" s="47">
        <f t="shared" si="272"/>
        <v>123.4764</v>
      </c>
      <c r="J281" s="55"/>
      <c r="K281" s="56">
        <f t="shared" si="273"/>
        <v>123.4764</v>
      </c>
      <c r="L281" s="55"/>
      <c r="M281" s="55">
        <f t="shared" si="274"/>
        <v>1.24</v>
      </c>
      <c r="N281" s="55">
        <f t="shared" si="275"/>
        <v>124.71639999999999</v>
      </c>
      <c r="O281" s="110">
        <f t="shared" si="276"/>
        <v>7.4829839999999992</v>
      </c>
      <c r="P281" s="54">
        <f t="shared" si="277"/>
        <v>132.19938399999998</v>
      </c>
      <c r="Q281" s="98">
        <v>0</v>
      </c>
      <c r="R281" s="53">
        <f t="shared" si="278"/>
        <v>132.19938399999998</v>
      </c>
      <c r="S281" s="56">
        <f t="shared" si="279"/>
        <v>13.219938399999998</v>
      </c>
      <c r="T281" s="52" t="s">
        <v>330</v>
      </c>
    </row>
    <row r="282" spans="1:20" s="52" customFormat="1" x14ac:dyDescent="0.4">
      <c r="A282" s="71" t="s">
        <v>440</v>
      </c>
      <c r="B282" s="149">
        <v>108</v>
      </c>
      <c r="C282" s="128"/>
      <c r="D282" s="54">
        <f>ROUNDUP(((B282-C282)*$D$4),2)</f>
        <v>1.08</v>
      </c>
      <c r="E282" s="54">
        <f>(B282-C282)+D282</f>
        <v>109.08</v>
      </c>
      <c r="F282" s="54">
        <v>31.8</v>
      </c>
      <c r="G282" s="53">
        <f>E282+$F$4</f>
        <v>119.88</v>
      </c>
      <c r="H282" s="47">
        <f t="shared" si="271"/>
        <v>3.5963999999999996</v>
      </c>
      <c r="I282" s="47">
        <f t="shared" si="272"/>
        <v>123.4764</v>
      </c>
      <c r="J282" s="55"/>
      <c r="K282" s="56">
        <f t="shared" si="273"/>
        <v>123.4764</v>
      </c>
      <c r="L282" s="55"/>
      <c r="M282" s="55">
        <f t="shared" si="274"/>
        <v>1.24</v>
      </c>
      <c r="N282" s="55">
        <f t="shared" si="275"/>
        <v>124.71639999999999</v>
      </c>
      <c r="O282" s="110">
        <f t="shared" si="276"/>
        <v>7.4829839999999992</v>
      </c>
      <c r="P282" s="54">
        <f t="shared" si="277"/>
        <v>132.19938399999998</v>
      </c>
      <c r="Q282" s="98">
        <v>0</v>
      </c>
      <c r="R282" s="53">
        <f t="shared" si="278"/>
        <v>132.19938399999998</v>
      </c>
      <c r="S282" s="56">
        <f t="shared" si="279"/>
        <v>13.219938399999998</v>
      </c>
      <c r="T282" s="52" t="s">
        <v>330</v>
      </c>
    </row>
    <row r="283" spans="1:20" s="52" customFormat="1" x14ac:dyDescent="0.4">
      <c r="A283" s="71" t="s">
        <v>441</v>
      </c>
      <c r="B283" s="149">
        <v>108</v>
      </c>
      <c r="C283" s="128"/>
      <c r="D283" s="54">
        <f>ROUNDUP(((B283-C283)*$D$4),2)</f>
        <v>1.08</v>
      </c>
      <c r="E283" s="54">
        <f>(B283-C283)+D283</f>
        <v>109.08</v>
      </c>
      <c r="F283" s="54">
        <v>31.8</v>
      </c>
      <c r="G283" s="53">
        <f>E283+$F$4</f>
        <v>119.88</v>
      </c>
      <c r="H283" s="47">
        <f t="shared" si="271"/>
        <v>3.5963999999999996</v>
      </c>
      <c r="I283" s="47">
        <f t="shared" si="272"/>
        <v>123.4764</v>
      </c>
      <c r="J283" s="55"/>
      <c r="K283" s="56">
        <f t="shared" si="273"/>
        <v>123.4764</v>
      </c>
      <c r="L283" s="55"/>
      <c r="M283" s="55">
        <f t="shared" si="274"/>
        <v>1.24</v>
      </c>
      <c r="N283" s="55">
        <f t="shared" si="275"/>
        <v>124.71639999999999</v>
      </c>
      <c r="O283" s="110">
        <f t="shared" si="276"/>
        <v>7.4829839999999992</v>
      </c>
      <c r="P283" s="54">
        <f t="shared" si="277"/>
        <v>132.19938399999998</v>
      </c>
      <c r="Q283" s="98">
        <v>0</v>
      </c>
      <c r="R283" s="53">
        <f t="shared" si="278"/>
        <v>132.19938399999998</v>
      </c>
      <c r="S283" s="56">
        <f t="shared" si="279"/>
        <v>13.219938399999998</v>
      </c>
      <c r="T283" s="52" t="s">
        <v>330</v>
      </c>
    </row>
    <row r="284" spans="1:20" s="52" customFormat="1" x14ac:dyDescent="0.4">
      <c r="A284" s="71"/>
      <c r="B284" s="156"/>
      <c r="C284" s="131"/>
      <c r="D284" s="113"/>
      <c r="E284" s="113"/>
      <c r="F284" s="113"/>
      <c r="G284" s="112"/>
      <c r="H284" s="114"/>
      <c r="I284" s="114"/>
      <c r="J284" s="115"/>
      <c r="K284" s="116"/>
      <c r="L284" s="115"/>
      <c r="M284" s="115"/>
      <c r="N284" s="115"/>
      <c r="O284" s="117"/>
      <c r="P284" s="113"/>
      <c r="Q284" s="98"/>
      <c r="R284" s="112"/>
      <c r="S284" s="116"/>
      <c r="T284" s="52" t="s">
        <v>330</v>
      </c>
    </row>
    <row r="285" spans="1:20" s="52" customFormat="1" x14ac:dyDescent="0.4">
      <c r="A285" s="120"/>
      <c r="B285" s="156"/>
      <c r="C285" s="131"/>
      <c r="D285" s="113"/>
      <c r="E285" s="113"/>
      <c r="F285" s="113"/>
      <c r="G285" s="112"/>
      <c r="H285" s="114"/>
      <c r="I285" s="114"/>
      <c r="J285" s="115"/>
      <c r="K285" s="116"/>
      <c r="L285" s="115"/>
      <c r="M285" s="115"/>
      <c r="N285" s="115"/>
      <c r="O285" s="117"/>
      <c r="P285" s="113"/>
      <c r="Q285" s="98"/>
      <c r="R285" s="112"/>
      <c r="S285" s="116"/>
      <c r="T285" s="52" t="s">
        <v>330</v>
      </c>
    </row>
    <row r="286" spans="1:20" s="52" customFormat="1" x14ac:dyDescent="0.4">
      <c r="A286" s="71" t="s">
        <v>215</v>
      </c>
      <c r="B286" s="148">
        <v>81.2</v>
      </c>
      <c r="C286" s="129"/>
      <c r="D286" s="54">
        <f t="shared" ref="D286:D287" si="280">ROUNDUP(((B286-C286)*$D$4),2)</f>
        <v>0.82000000000000006</v>
      </c>
      <c r="E286" s="54">
        <f t="shared" ref="E286:E287" si="281">(B286-C286)+D286</f>
        <v>82.02</v>
      </c>
      <c r="F286" s="54">
        <v>10.8</v>
      </c>
      <c r="G286" s="53">
        <f t="shared" ref="G286:G287" si="282">E286+$F$4</f>
        <v>92.82</v>
      </c>
      <c r="H286" s="47">
        <f t="shared" ref="H286:H287" si="283">G286*$H$4</f>
        <v>2.7845999999999997</v>
      </c>
      <c r="I286" s="47">
        <f t="shared" ref="I286:I287" si="284">G286+H286</f>
        <v>95.604599999999991</v>
      </c>
      <c r="J286" s="55"/>
      <c r="K286" s="56">
        <f t="shared" ref="K286:K287" si="285">I286-J286</f>
        <v>95.604599999999991</v>
      </c>
      <c r="L286" s="55"/>
      <c r="M286" s="55">
        <f t="shared" ref="M286:M287" si="286">ROUNDUP((K286*$M$4),2)</f>
        <v>0.96</v>
      </c>
      <c r="N286" s="55">
        <f t="shared" ref="N286:N287" si="287">(K286-L286)+M286</f>
        <v>96.564599999999984</v>
      </c>
      <c r="O286" s="110">
        <f t="shared" ref="O286:O287" si="288">(K286-L286+M286)*$O$4</f>
        <v>5.7938759999999991</v>
      </c>
      <c r="P286" s="54">
        <f t="shared" ref="P286:P287" si="289">N286+O286</f>
        <v>102.35847599999998</v>
      </c>
      <c r="Q286" s="147">
        <v>16.010000000000002</v>
      </c>
      <c r="R286" s="53">
        <f t="shared" ref="R286:R287" si="290">P286-Q286</f>
        <v>86.348475999999977</v>
      </c>
      <c r="S286" s="56">
        <f t="shared" ref="S286:S287" si="291">R286/10</f>
        <v>8.634847599999997</v>
      </c>
    </row>
    <row r="287" spans="1:20" s="52" customFormat="1" x14ac:dyDescent="0.4">
      <c r="A287" s="71" t="s">
        <v>442</v>
      </c>
      <c r="B287" s="148">
        <v>81.2</v>
      </c>
      <c r="C287" s="129"/>
      <c r="D287" s="54">
        <f t="shared" si="280"/>
        <v>0.82000000000000006</v>
      </c>
      <c r="E287" s="54">
        <f t="shared" si="281"/>
        <v>82.02</v>
      </c>
      <c r="F287" s="54">
        <v>10.8</v>
      </c>
      <c r="G287" s="53">
        <f t="shared" si="282"/>
        <v>92.82</v>
      </c>
      <c r="H287" s="47">
        <f t="shared" si="283"/>
        <v>2.7845999999999997</v>
      </c>
      <c r="I287" s="47">
        <f t="shared" si="284"/>
        <v>95.604599999999991</v>
      </c>
      <c r="J287" s="55"/>
      <c r="K287" s="56">
        <f t="shared" si="285"/>
        <v>95.604599999999991</v>
      </c>
      <c r="L287" s="55"/>
      <c r="M287" s="55">
        <f t="shared" si="286"/>
        <v>0.96</v>
      </c>
      <c r="N287" s="55">
        <f t="shared" si="287"/>
        <v>96.564599999999984</v>
      </c>
      <c r="O287" s="110">
        <f t="shared" si="288"/>
        <v>5.7938759999999991</v>
      </c>
      <c r="P287" s="54">
        <f t="shared" si="289"/>
        <v>102.35847599999998</v>
      </c>
      <c r="Q287" s="147">
        <v>16.010000000000002</v>
      </c>
      <c r="R287" s="53">
        <f t="shared" si="290"/>
        <v>86.348475999999977</v>
      </c>
      <c r="S287" s="56">
        <f t="shared" si="291"/>
        <v>8.634847599999997</v>
      </c>
      <c r="T287" s="52" t="s">
        <v>330</v>
      </c>
    </row>
    <row r="288" spans="1:20" s="52" customFormat="1" x14ac:dyDescent="0.4">
      <c r="A288" s="71" t="s">
        <v>213</v>
      </c>
      <c r="B288" s="148">
        <v>81.2</v>
      </c>
      <c r="C288" s="129"/>
      <c r="D288" s="54">
        <v>0.74</v>
      </c>
      <c r="E288" s="54">
        <v>73.839999999999989</v>
      </c>
      <c r="F288" s="54">
        <v>10.8</v>
      </c>
      <c r="G288" s="53">
        <v>84.639999999999986</v>
      </c>
      <c r="H288" s="47">
        <v>2.5391999999999997</v>
      </c>
      <c r="I288" s="47">
        <v>87.17919999999998</v>
      </c>
      <c r="J288" s="55"/>
      <c r="K288" s="56">
        <v>87.17919999999998</v>
      </c>
      <c r="L288" s="55"/>
      <c r="M288" s="55">
        <v>0.88</v>
      </c>
      <c r="N288" s="55">
        <v>88.059199999999976</v>
      </c>
      <c r="O288" s="110">
        <v>5.2835519999999985</v>
      </c>
      <c r="P288" s="54">
        <v>93.342751999999976</v>
      </c>
      <c r="Q288" s="147">
        <v>23.01</v>
      </c>
      <c r="R288" s="53">
        <v>61.442751999999977</v>
      </c>
      <c r="S288" s="56">
        <v>6.1442751999999974</v>
      </c>
      <c r="T288" s="52" t="s">
        <v>330</v>
      </c>
    </row>
    <row r="289" spans="1:24" s="52" customFormat="1" x14ac:dyDescent="0.4">
      <c r="A289" s="71" t="s">
        <v>217</v>
      </c>
      <c r="B289" s="148">
        <v>81.2</v>
      </c>
      <c r="C289" s="129"/>
      <c r="D289" s="54">
        <v>0.74</v>
      </c>
      <c r="E289" s="54">
        <v>73.839999999999989</v>
      </c>
      <c r="F289" s="54">
        <v>10.8</v>
      </c>
      <c r="G289" s="53">
        <v>84.639999999999986</v>
      </c>
      <c r="H289" s="47">
        <v>2.5391999999999997</v>
      </c>
      <c r="I289" s="47">
        <v>87.17919999999998</v>
      </c>
      <c r="J289" s="55"/>
      <c r="K289" s="56">
        <v>87.17919999999998</v>
      </c>
      <c r="L289" s="55"/>
      <c r="M289" s="55">
        <v>0.88</v>
      </c>
      <c r="N289" s="55">
        <v>88.059199999999976</v>
      </c>
      <c r="O289" s="110">
        <v>5.2835519999999985</v>
      </c>
      <c r="P289" s="54">
        <v>93.342751999999976</v>
      </c>
      <c r="Q289" s="147">
        <v>23.01</v>
      </c>
      <c r="R289" s="53">
        <v>61.442751999999977</v>
      </c>
      <c r="S289" s="56">
        <v>6.1442751999999974</v>
      </c>
      <c r="T289" s="52" t="s">
        <v>330</v>
      </c>
    </row>
    <row r="290" spans="1:24" s="52" customFormat="1" x14ac:dyDescent="0.4">
      <c r="A290" s="71" t="s">
        <v>214</v>
      </c>
      <c r="B290" s="148">
        <v>81.2</v>
      </c>
      <c r="C290" s="129"/>
      <c r="D290" s="54">
        <v>0.74</v>
      </c>
      <c r="E290" s="54">
        <v>73.839999999999989</v>
      </c>
      <c r="F290" s="54">
        <v>10.8</v>
      </c>
      <c r="G290" s="53">
        <v>84.639999999999986</v>
      </c>
      <c r="H290" s="47">
        <v>2.5391999999999997</v>
      </c>
      <c r="I290" s="47">
        <v>87.17919999999998</v>
      </c>
      <c r="J290" s="55"/>
      <c r="K290" s="56">
        <v>87.17919999999998</v>
      </c>
      <c r="L290" s="55"/>
      <c r="M290" s="55">
        <v>0.88</v>
      </c>
      <c r="N290" s="55">
        <v>88.059199999999976</v>
      </c>
      <c r="O290" s="110">
        <v>5.2835519999999985</v>
      </c>
      <c r="P290" s="54">
        <v>93.342751999999976</v>
      </c>
      <c r="Q290" s="147">
        <v>30.51</v>
      </c>
      <c r="R290" s="53">
        <v>61.442751999999977</v>
      </c>
      <c r="S290" s="56">
        <v>6.1442751999999974</v>
      </c>
      <c r="T290" s="52" t="s">
        <v>330</v>
      </c>
    </row>
    <row r="291" spans="1:24" s="52" customFormat="1" x14ac:dyDescent="0.4">
      <c r="A291" s="71" t="s">
        <v>218</v>
      </c>
      <c r="B291" s="148">
        <v>81.2</v>
      </c>
      <c r="C291" s="129"/>
      <c r="D291" s="54">
        <v>0.74</v>
      </c>
      <c r="E291" s="54">
        <v>73.839999999999989</v>
      </c>
      <c r="F291" s="54">
        <v>10.8</v>
      </c>
      <c r="G291" s="53">
        <v>84.639999999999986</v>
      </c>
      <c r="H291" s="47">
        <v>2.5391999999999997</v>
      </c>
      <c r="I291" s="47">
        <v>87.17919999999998</v>
      </c>
      <c r="J291" s="55"/>
      <c r="K291" s="56">
        <v>87.17919999999998</v>
      </c>
      <c r="L291" s="55"/>
      <c r="M291" s="55">
        <v>0.88</v>
      </c>
      <c r="N291" s="55">
        <v>88.059199999999976</v>
      </c>
      <c r="O291" s="110">
        <v>5.2835519999999985</v>
      </c>
      <c r="P291" s="54">
        <v>93.342751999999976</v>
      </c>
      <c r="Q291" s="147">
        <v>30.51</v>
      </c>
      <c r="R291" s="53">
        <v>61.442751999999977</v>
      </c>
      <c r="S291" s="56">
        <v>6.1442751999999974</v>
      </c>
    </row>
    <row r="292" spans="1:24" s="52" customFormat="1" x14ac:dyDescent="0.4">
      <c r="A292" s="71" t="s">
        <v>443</v>
      </c>
      <c r="B292" s="148">
        <v>81.2</v>
      </c>
      <c r="C292" s="129"/>
      <c r="D292" s="54">
        <f t="shared" ref="D292:D311" si="292">ROUNDUP(((B292-C292)*$D$4),2)</f>
        <v>0.82000000000000006</v>
      </c>
      <c r="E292" s="54">
        <f t="shared" ref="E292:E311" si="293">(B292-C292)+D292</f>
        <v>82.02</v>
      </c>
      <c r="F292" s="54">
        <v>10.8</v>
      </c>
      <c r="G292" s="53">
        <f t="shared" ref="G292:G311" si="294">E292+$F$4</f>
        <v>92.82</v>
      </c>
      <c r="H292" s="47">
        <f t="shared" ref="H292:H314" si="295">G292*$H$4</f>
        <v>2.7845999999999997</v>
      </c>
      <c r="I292" s="47">
        <f t="shared" ref="I292:I314" si="296">G292+H292</f>
        <v>95.604599999999991</v>
      </c>
      <c r="J292" s="55"/>
      <c r="K292" s="56">
        <f t="shared" ref="K292:K314" si="297">I292-J292</f>
        <v>95.604599999999991</v>
      </c>
      <c r="L292" s="55"/>
      <c r="M292" s="55">
        <f t="shared" ref="M292:M314" si="298">ROUNDUP((K292*$M$4),2)</f>
        <v>0.96</v>
      </c>
      <c r="N292" s="55">
        <f t="shared" ref="N292:N314" si="299">(K292-L292)+M292</f>
        <v>96.564599999999984</v>
      </c>
      <c r="O292" s="110">
        <f t="shared" ref="O292:O314" si="300">(K292-L292+M292)*$O$4</f>
        <v>5.7938759999999991</v>
      </c>
      <c r="P292" s="54">
        <f t="shared" ref="P292:P314" si="301">N292+O292</f>
        <v>102.35847599999998</v>
      </c>
      <c r="Q292" s="147">
        <v>16.010000000000002</v>
      </c>
      <c r="R292" s="53">
        <f t="shared" ref="R292:R314" si="302">P292-Q292</f>
        <v>86.348475999999977</v>
      </c>
      <c r="S292" s="56">
        <f t="shared" ref="S292:S314" si="303">R292/10</f>
        <v>8.634847599999997</v>
      </c>
    </row>
    <row r="293" spans="1:24" s="52" customFormat="1" x14ac:dyDescent="0.4">
      <c r="A293" s="71" t="s">
        <v>216</v>
      </c>
      <c r="B293" s="148">
        <v>81.2</v>
      </c>
      <c r="C293" s="129"/>
      <c r="D293" s="54">
        <f t="shared" si="292"/>
        <v>0.82000000000000006</v>
      </c>
      <c r="E293" s="54">
        <f t="shared" si="293"/>
        <v>82.02</v>
      </c>
      <c r="F293" s="54">
        <v>10.8</v>
      </c>
      <c r="G293" s="53">
        <f t="shared" si="294"/>
        <v>92.82</v>
      </c>
      <c r="H293" s="47">
        <f t="shared" si="295"/>
        <v>2.7845999999999997</v>
      </c>
      <c r="I293" s="47">
        <f t="shared" si="296"/>
        <v>95.604599999999991</v>
      </c>
      <c r="J293" s="55"/>
      <c r="K293" s="56">
        <f t="shared" si="297"/>
        <v>95.604599999999991</v>
      </c>
      <c r="L293" s="55"/>
      <c r="M293" s="55">
        <f t="shared" si="298"/>
        <v>0.96</v>
      </c>
      <c r="N293" s="55">
        <f t="shared" si="299"/>
        <v>96.564599999999984</v>
      </c>
      <c r="O293" s="110">
        <f t="shared" si="300"/>
        <v>5.7938759999999991</v>
      </c>
      <c r="P293" s="54">
        <f t="shared" si="301"/>
        <v>102.35847599999998</v>
      </c>
      <c r="Q293" s="147">
        <v>16.010000000000002</v>
      </c>
      <c r="R293" s="53">
        <f t="shared" si="302"/>
        <v>86.348475999999977</v>
      </c>
      <c r="S293" s="56">
        <f t="shared" si="303"/>
        <v>8.634847599999997</v>
      </c>
      <c r="T293" s="52" t="s">
        <v>330</v>
      </c>
      <c r="X293" s="144"/>
    </row>
    <row r="294" spans="1:24" s="52" customFormat="1" x14ac:dyDescent="0.4">
      <c r="A294" s="71" t="s">
        <v>444</v>
      </c>
      <c r="B294" s="148">
        <v>81.2</v>
      </c>
      <c r="C294" s="129"/>
      <c r="D294" s="54">
        <f t="shared" si="292"/>
        <v>0.82000000000000006</v>
      </c>
      <c r="E294" s="54">
        <f t="shared" si="293"/>
        <v>82.02</v>
      </c>
      <c r="F294" s="54">
        <v>10.8</v>
      </c>
      <c r="G294" s="53">
        <f t="shared" si="294"/>
        <v>92.82</v>
      </c>
      <c r="H294" s="47">
        <f t="shared" si="295"/>
        <v>2.7845999999999997</v>
      </c>
      <c r="I294" s="47">
        <f t="shared" si="296"/>
        <v>95.604599999999991</v>
      </c>
      <c r="J294" s="55"/>
      <c r="K294" s="56">
        <f t="shared" si="297"/>
        <v>95.604599999999991</v>
      </c>
      <c r="L294" s="55"/>
      <c r="M294" s="55">
        <f t="shared" si="298"/>
        <v>0.96</v>
      </c>
      <c r="N294" s="55">
        <f t="shared" si="299"/>
        <v>96.564599999999984</v>
      </c>
      <c r="O294" s="110">
        <f t="shared" si="300"/>
        <v>5.7938759999999991</v>
      </c>
      <c r="P294" s="54">
        <f t="shared" si="301"/>
        <v>102.35847599999998</v>
      </c>
      <c r="Q294" s="147">
        <v>16.010000000000002</v>
      </c>
      <c r="R294" s="53">
        <f t="shared" si="302"/>
        <v>86.348475999999977</v>
      </c>
      <c r="S294" s="56">
        <f t="shared" si="303"/>
        <v>8.634847599999997</v>
      </c>
      <c r="T294" s="52" t="s">
        <v>330</v>
      </c>
      <c r="X294" s="144"/>
    </row>
    <row r="295" spans="1:24" s="52" customFormat="1" x14ac:dyDescent="0.4">
      <c r="A295" s="71" t="s">
        <v>445</v>
      </c>
      <c r="B295" s="148">
        <v>81.2</v>
      </c>
      <c r="C295" s="129"/>
      <c r="D295" s="54">
        <f t="shared" si="292"/>
        <v>0.82000000000000006</v>
      </c>
      <c r="E295" s="54">
        <f t="shared" si="293"/>
        <v>82.02</v>
      </c>
      <c r="F295" s="54">
        <v>10.8</v>
      </c>
      <c r="G295" s="53">
        <f t="shared" si="294"/>
        <v>92.82</v>
      </c>
      <c r="H295" s="47">
        <f t="shared" si="295"/>
        <v>2.7845999999999997</v>
      </c>
      <c r="I295" s="47">
        <f t="shared" si="296"/>
        <v>95.604599999999991</v>
      </c>
      <c r="J295" s="55"/>
      <c r="K295" s="56">
        <f t="shared" si="297"/>
        <v>95.604599999999991</v>
      </c>
      <c r="L295" s="55"/>
      <c r="M295" s="55">
        <f t="shared" si="298"/>
        <v>0.96</v>
      </c>
      <c r="N295" s="55">
        <f t="shared" si="299"/>
        <v>96.564599999999984</v>
      </c>
      <c r="O295" s="110">
        <f t="shared" si="300"/>
        <v>5.7938759999999991</v>
      </c>
      <c r="P295" s="54">
        <f t="shared" si="301"/>
        <v>102.35847599999998</v>
      </c>
      <c r="Q295" s="147">
        <v>16.010000000000002</v>
      </c>
      <c r="R295" s="53">
        <f t="shared" si="302"/>
        <v>86.348475999999977</v>
      </c>
      <c r="S295" s="56">
        <f t="shared" si="303"/>
        <v>8.634847599999997</v>
      </c>
      <c r="X295" s="144"/>
    </row>
    <row r="296" spans="1:24" s="52" customFormat="1" x14ac:dyDescent="0.4">
      <c r="A296" s="71" t="s">
        <v>446</v>
      </c>
      <c r="B296" s="148">
        <v>81.2</v>
      </c>
      <c r="C296" s="129"/>
      <c r="D296" s="54">
        <f t="shared" si="292"/>
        <v>0.82000000000000006</v>
      </c>
      <c r="E296" s="54">
        <f t="shared" si="293"/>
        <v>82.02</v>
      </c>
      <c r="F296" s="54">
        <v>10.8</v>
      </c>
      <c r="G296" s="53">
        <f t="shared" si="294"/>
        <v>92.82</v>
      </c>
      <c r="H296" s="47">
        <f t="shared" si="295"/>
        <v>2.7845999999999997</v>
      </c>
      <c r="I296" s="47">
        <f t="shared" si="296"/>
        <v>95.604599999999991</v>
      </c>
      <c r="J296" s="55"/>
      <c r="K296" s="56">
        <f t="shared" si="297"/>
        <v>95.604599999999991</v>
      </c>
      <c r="L296" s="55"/>
      <c r="M296" s="55">
        <f t="shared" si="298"/>
        <v>0.96</v>
      </c>
      <c r="N296" s="55">
        <f t="shared" si="299"/>
        <v>96.564599999999984</v>
      </c>
      <c r="O296" s="110">
        <f t="shared" si="300"/>
        <v>5.7938759999999991</v>
      </c>
      <c r="P296" s="54">
        <f t="shared" si="301"/>
        <v>102.35847599999998</v>
      </c>
      <c r="Q296" s="147">
        <v>16.010000000000002</v>
      </c>
      <c r="R296" s="53">
        <f t="shared" si="302"/>
        <v>86.348475999999977</v>
      </c>
      <c r="S296" s="56">
        <f t="shared" si="303"/>
        <v>8.634847599999997</v>
      </c>
      <c r="T296" s="52" t="s">
        <v>330</v>
      </c>
      <c r="X296" s="144"/>
    </row>
    <row r="297" spans="1:24" s="52" customFormat="1" x14ac:dyDescent="0.4">
      <c r="A297" s="71" t="s">
        <v>447</v>
      </c>
      <c r="B297" s="148">
        <v>81.2</v>
      </c>
      <c r="C297" s="129"/>
      <c r="D297" s="54">
        <f t="shared" si="292"/>
        <v>0.82000000000000006</v>
      </c>
      <c r="E297" s="54">
        <f t="shared" si="293"/>
        <v>82.02</v>
      </c>
      <c r="F297" s="54">
        <v>10.8</v>
      </c>
      <c r="G297" s="53">
        <f t="shared" si="294"/>
        <v>92.82</v>
      </c>
      <c r="H297" s="47">
        <f t="shared" si="295"/>
        <v>2.7845999999999997</v>
      </c>
      <c r="I297" s="47">
        <f t="shared" si="296"/>
        <v>95.604599999999991</v>
      </c>
      <c r="J297" s="55"/>
      <c r="K297" s="56">
        <f t="shared" si="297"/>
        <v>95.604599999999991</v>
      </c>
      <c r="L297" s="55"/>
      <c r="M297" s="55">
        <f t="shared" si="298"/>
        <v>0.96</v>
      </c>
      <c r="N297" s="55">
        <f t="shared" si="299"/>
        <v>96.564599999999984</v>
      </c>
      <c r="O297" s="110">
        <f t="shared" si="300"/>
        <v>5.7938759999999991</v>
      </c>
      <c r="P297" s="54">
        <f t="shared" si="301"/>
        <v>102.35847599999998</v>
      </c>
      <c r="Q297" s="147">
        <v>16.010000000000002</v>
      </c>
      <c r="R297" s="53">
        <f t="shared" si="302"/>
        <v>86.348475999999977</v>
      </c>
      <c r="S297" s="56">
        <f t="shared" si="303"/>
        <v>8.634847599999997</v>
      </c>
      <c r="T297" s="52" t="s">
        <v>330</v>
      </c>
    </row>
    <row r="298" spans="1:24" s="52" customFormat="1" x14ac:dyDescent="0.4">
      <c r="A298" s="71" t="s">
        <v>448</v>
      </c>
      <c r="B298" s="148">
        <v>81.2</v>
      </c>
      <c r="C298" s="129"/>
      <c r="D298" s="54">
        <f t="shared" si="292"/>
        <v>0.82000000000000006</v>
      </c>
      <c r="E298" s="54">
        <f t="shared" si="293"/>
        <v>82.02</v>
      </c>
      <c r="F298" s="54">
        <v>10.8</v>
      </c>
      <c r="G298" s="53">
        <f t="shared" si="294"/>
        <v>92.82</v>
      </c>
      <c r="H298" s="47">
        <f t="shared" si="295"/>
        <v>2.7845999999999997</v>
      </c>
      <c r="I298" s="47">
        <f t="shared" si="296"/>
        <v>95.604599999999991</v>
      </c>
      <c r="J298" s="55"/>
      <c r="K298" s="56">
        <f t="shared" si="297"/>
        <v>95.604599999999991</v>
      </c>
      <c r="L298" s="55"/>
      <c r="M298" s="55">
        <f t="shared" si="298"/>
        <v>0.96</v>
      </c>
      <c r="N298" s="55">
        <f t="shared" si="299"/>
        <v>96.564599999999984</v>
      </c>
      <c r="O298" s="110">
        <f t="shared" si="300"/>
        <v>5.7938759999999991</v>
      </c>
      <c r="P298" s="54">
        <f t="shared" si="301"/>
        <v>102.35847599999998</v>
      </c>
      <c r="Q298" s="147">
        <v>16.010000000000002</v>
      </c>
      <c r="R298" s="53">
        <f t="shared" si="302"/>
        <v>86.348475999999977</v>
      </c>
      <c r="S298" s="56">
        <f t="shared" si="303"/>
        <v>8.634847599999997</v>
      </c>
      <c r="T298" s="52" t="s">
        <v>330</v>
      </c>
    </row>
    <row r="299" spans="1:24" s="52" customFormat="1" ht="14.25" customHeight="1" x14ac:dyDescent="0.4">
      <c r="A299" s="71" t="s">
        <v>449</v>
      </c>
      <c r="B299" s="148">
        <v>81.2</v>
      </c>
      <c r="C299" s="129"/>
      <c r="D299" s="54">
        <f t="shared" si="292"/>
        <v>0.82000000000000006</v>
      </c>
      <c r="E299" s="54">
        <f t="shared" si="293"/>
        <v>82.02</v>
      </c>
      <c r="F299" s="54">
        <v>10.8</v>
      </c>
      <c r="G299" s="53">
        <f t="shared" si="294"/>
        <v>92.82</v>
      </c>
      <c r="H299" s="47">
        <f t="shared" si="295"/>
        <v>2.7845999999999997</v>
      </c>
      <c r="I299" s="47">
        <f t="shared" si="296"/>
        <v>95.604599999999991</v>
      </c>
      <c r="J299" s="55"/>
      <c r="K299" s="56">
        <f t="shared" si="297"/>
        <v>95.604599999999991</v>
      </c>
      <c r="L299" s="55"/>
      <c r="M299" s="55">
        <f t="shared" si="298"/>
        <v>0.96</v>
      </c>
      <c r="N299" s="55">
        <f t="shared" si="299"/>
        <v>96.564599999999984</v>
      </c>
      <c r="O299" s="110">
        <f t="shared" si="300"/>
        <v>5.7938759999999991</v>
      </c>
      <c r="P299" s="54">
        <f t="shared" si="301"/>
        <v>102.35847599999998</v>
      </c>
      <c r="Q299" s="147">
        <v>16.010000000000002</v>
      </c>
      <c r="R299" s="53">
        <f t="shared" si="302"/>
        <v>86.348475999999977</v>
      </c>
      <c r="S299" s="56">
        <f t="shared" si="303"/>
        <v>8.634847599999997</v>
      </c>
      <c r="T299" s="52" t="s">
        <v>330</v>
      </c>
      <c r="X299" s="144"/>
    </row>
    <row r="300" spans="1:24" s="52" customFormat="1" ht="14.25" customHeight="1" x14ac:dyDescent="0.4">
      <c r="A300" s="71" t="s">
        <v>450</v>
      </c>
      <c r="B300" s="148">
        <v>81.2</v>
      </c>
      <c r="C300" s="129"/>
      <c r="D300" s="54">
        <f t="shared" si="292"/>
        <v>0.82000000000000006</v>
      </c>
      <c r="E300" s="54">
        <f t="shared" si="293"/>
        <v>82.02</v>
      </c>
      <c r="F300" s="54">
        <v>10.8</v>
      </c>
      <c r="G300" s="53">
        <f t="shared" si="294"/>
        <v>92.82</v>
      </c>
      <c r="H300" s="47">
        <f t="shared" si="295"/>
        <v>2.7845999999999997</v>
      </c>
      <c r="I300" s="47">
        <f t="shared" si="296"/>
        <v>95.604599999999991</v>
      </c>
      <c r="J300" s="55"/>
      <c r="K300" s="56">
        <f t="shared" si="297"/>
        <v>95.604599999999991</v>
      </c>
      <c r="L300" s="55"/>
      <c r="M300" s="55">
        <f t="shared" si="298"/>
        <v>0.96</v>
      </c>
      <c r="N300" s="55">
        <f t="shared" si="299"/>
        <v>96.564599999999984</v>
      </c>
      <c r="O300" s="110">
        <f t="shared" si="300"/>
        <v>5.7938759999999991</v>
      </c>
      <c r="P300" s="54">
        <f t="shared" si="301"/>
        <v>102.35847599999998</v>
      </c>
      <c r="Q300" s="98"/>
      <c r="R300" s="53">
        <f t="shared" si="302"/>
        <v>102.35847599999998</v>
      </c>
      <c r="S300" s="56">
        <f t="shared" si="303"/>
        <v>10.235847599999998</v>
      </c>
      <c r="T300" s="52" t="s">
        <v>330</v>
      </c>
      <c r="X300" s="144"/>
    </row>
    <row r="301" spans="1:24" s="52" customFormat="1" ht="14.25" customHeight="1" x14ac:dyDescent="0.4">
      <c r="A301" s="71" t="s">
        <v>451</v>
      </c>
      <c r="B301" s="148">
        <v>81.2</v>
      </c>
      <c r="C301" s="129"/>
      <c r="D301" s="54">
        <f t="shared" si="292"/>
        <v>0.82000000000000006</v>
      </c>
      <c r="E301" s="54">
        <f t="shared" si="293"/>
        <v>82.02</v>
      </c>
      <c r="F301" s="54">
        <v>10.8</v>
      </c>
      <c r="G301" s="53">
        <f t="shared" si="294"/>
        <v>92.82</v>
      </c>
      <c r="H301" s="47">
        <f t="shared" si="295"/>
        <v>2.7845999999999997</v>
      </c>
      <c r="I301" s="47">
        <f t="shared" si="296"/>
        <v>95.604599999999991</v>
      </c>
      <c r="J301" s="55"/>
      <c r="K301" s="56">
        <f t="shared" si="297"/>
        <v>95.604599999999991</v>
      </c>
      <c r="L301" s="55"/>
      <c r="M301" s="55">
        <f t="shared" si="298"/>
        <v>0.96</v>
      </c>
      <c r="N301" s="55">
        <f t="shared" si="299"/>
        <v>96.564599999999984</v>
      </c>
      <c r="O301" s="110">
        <f t="shared" si="300"/>
        <v>5.7938759999999991</v>
      </c>
      <c r="P301" s="54">
        <f t="shared" si="301"/>
        <v>102.35847599999998</v>
      </c>
      <c r="Q301" s="147">
        <v>31.01</v>
      </c>
      <c r="R301" s="53">
        <f t="shared" si="302"/>
        <v>71.348475999999977</v>
      </c>
      <c r="S301" s="56">
        <f t="shared" si="303"/>
        <v>7.1348475999999978</v>
      </c>
      <c r="T301" s="52" t="s">
        <v>330</v>
      </c>
      <c r="X301" s="144"/>
    </row>
    <row r="302" spans="1:24" s="52" customFormat="1" ht="14.25" customHeight="1" x14ac:dyDescent="0.4">
      <c r="A302" s="71" t="s">
        <v>452</v>
      </c>
      <c r="B302" s="148">
        <v>81.2</v>
      </c>
      <c r="C302" s="129"/>
      <c r="D302" s="54">
        <f t="shared" si="292"/>
        <v>0.82000000000000006</v>
      </c>
      <c r="E302" s="54">
        <f t="shared" si="293"/>
        <v>82.02</v>
      </c>
      <c r="F302" s="54">
        <v>10.8</v>
      </c>
      <c r="G302" s="53">
        <f t="shared" si="294"/>
        <v>92.82</v>
      </c>
      <c r="H302" s="47">
        <f t="shared" si="295"/>
        <v>2.7845999999999997</v>
      </c>
      <c r="I302" s="47">
        <f t="shared" si="296"/>
        <v>95.604599999999991</v>
      </c>
      <c r="J302" s="55"/>
      <c r="K302" s="56">
        <f t="shared" si="297"/>
        <v>95.604599999999991</v>
      </c>
      <c r="L302" s="55"/>
      <c r="M302" s="55">
        <f t="shared" si="298"/>
        <v>0.96</v>
      </c>
      <c r="N302" s="55">
        <f t="shared" si="299"/>
        <v>96.564599999999984</v>
      </c>
      <c r="O302" s="110">
        <f t="shared" si="300"/>
        <v>5.7938759999999991</v>
      </c>
      <c r="P302" s="54">
        <f t="shared" si="301"/>
        <v>102.35847599999998</v>
      </c>
      <c r="Q302" s="147">
        <v>31.01</v>
      </c>
      <c r="R302" s="53">
        <f t="shared" si="302"/>
        <v>71.348475999999977</v>
      </c>
      <c r="S302" s="56">
        <f t="shared" si="303"/>
        <v>7.1348475999999978</v>
      </c>
      <c r="T302" s="52" t="s">
        <v>330</v>
      </c>
      <c r="X302" s="144"/>
    </row>
    <row r="303" spans="1:24" s="52" customFormat="1" x14ac:dyDescent="0.4">
      <c r="A303" s="71" t="s">
        <v>453</v>
      </c>
      <c r="B303" s="148">
        <v>81.2</v>
      </c>
      <c r="C303" s="129"/>
      <c r="D303" s="54">
        <f t="shared" si="292"/>
        <v>0.82000000000000006</v>
      </c>
      <c r="E303" s="54">
        <f t="shared" si="293"/>
        <v>82.02</v>
      </c>
      <c r="F303" s="54">
        <v>10.8</v>
      </c>
      <c r="G303" s="53">
        <f t="shared" si="294"/>
        <v>92.82</v>
      </c>
      <c r="H303" s="47">
        <f t="shared" si="295"/>
        <v>2.7845999999999997</v>
      </c>
      <c r="I303" s="47">
        <f t="shared" si="296"/>
        <v>95.604599999999991</v>
      </c>
      <c r="J303" s="55"/>
      <c r="K303" s="56">
        <f t="shared" si="297"/>
        <v>95.604599999999991</v>
      </c>
      <c r="L303" s="55"/>
      <c r="M303" s="55">
        <f t="shared" si="298"/>
        <v>0.96</v>
      </c>
      <c r="N303" s="55">
        <f t="shared" si="299"/>
        <v>96.564599999999984</v>
      </c>
      <c r="O303" s="110">
        <f t="shared" si="300"/>
        <v>5.7938759999999991</v>
      </c>
      <c r="P303" s="54">
        <f t="shared" si="301"/>
        <v>102.35847599999998</v>
      </c>
      <c r="Q303" s="147">
        <v>31.01</v>
      </c>
      <c r="R303" s="53">
        <f t="shared" si="302"/>
        <v>71.348475999999977</v>
      </c>
      <c r="S303" s="56">
        <f t="shared" si="303"/>
        <v>7.1348475999999978</v>
      </c>
      <c r="T303" s="52" t="s">
        <v>330</v>
      </c>
    </row>
    <row r="304" spans="1:24" s="52" customFormat="1" x14ac:dyDescent="0.4">
      <c r="A304" s="71" t="s">
        <v>454</v>
      </c>
      <c r="B304" s="148">
        <v>81.2</v>
      </c>
      <c r="C304" s="129"/>
      <c r="D304" s="54">
        <f t="shared" si="292"/>
        <v>0.82000000000000006</v>
      </c>
      <c r="E304" s="54">
        <f t="shared" si="293"/>
        <v>82.02</v>
      </c>
      <c r="F304" s="54">
        <v>10.8</v>
      </c>
      <c r="G304" s="53">
        <f t="shared" si="294"/>
        <v>92.82</v>
      </c>
      <c r="H304" s="47">
        <f t="shared" si="295"/>
        <v>2.7845999999999997</v>
      </c>
      <c r="I304" s="47">
        <f t="shared" si="296"/>
        <v>95.604599999999991</v>
      </c>
      <c r="J304" s="55"/>
      <c r="K304" s="56">
        <f t="shared" si="297"/>
        <v>95.604599999999991</v>
      </c>
      <c r="L304" s="55"/>
      <c r="M304" s="55">
        <f t="shared" si="298"/>
        <v>0.96</v>
      </c>
      <c r="N304" s="55">
        <f t="shared" si="299"/>
        <v>96.564599999999984</v>
      </c>
      <c r="O304" s="110">
        <f t="shared" si="300"/>
        <v>5.7938759999999991</v>
      </c>
      <c r="P304" s="54">
        <f t="shared" si="301"/>
        <v>102.35847599999998</v>
      </c>
      <c r="Q304" s="147">
        <v>31.01</v>
      </c>
      <c r="R304" s="53">
        <f t="shared" si="302"/>
        <v>71.348475999999977</v>
      </c>
      <c r="S304" s="56">
        <f t="shared" si="303"/>
        <v>7.1348475999999978</v>
      </c>
      <c r="T304" s="52" t="s">
        <v>330</v>
      </c>
    </row>
    <row r="305" spans="1:24" s="52" customFormat="1" x14ac:dyDescent="0.4">
      <c r="A305" s="71" t="s">
        <v>455</v>
      </c>
      <c r="B305" s="148">
        <v>81.2</v>
      </c>
      <c r="C305" s="129"/>
      <c r="D305" s="54">
        <f t="shared" si="292"/>
        <v>0.82000000000000006</v>
      </c>
      <c r="E305" s="54">
        <f t="shared" si="293"/>
        <v>82.02</v>
      </c>
      <c r="F305" s="54">
        <v>10.8</v>
      </c>
      <c r="G305" s="53">
        <f t="shared" si="294"/>
        <v>92.82</v>
      </c>
      <c r="H305" s="47">
        <f t="shared" si="295"/>
        <v>2.7845999999999997</v>
      </c>
      <c r="I305" s="47">
        <f t="shared" si="296"/>
        <v>95.604599999999991</v>
      </c>
      <c r="J305" s="55"/>
      <c r="K305" s="56">
        <f t="shared" si="297"/>
        <v>95.604599999999991</v>
      </c>
      <c r="L305" s="55"/>
      <c r="M305" s="55">
        <f t="shared" si="298"/>
        <v>0.96</v>
      </c>
      <c r="N305" s="55">
        <f t="shared" si="299"/>
        <v>96.564599999999984</v>
      </c>
      <c r="O305" s="110">
        <f t="shared" si="300"/>
        <v>5.7938759999999991</v>
      </c>
      <c r="P305" s="54">
        <f t="shared" si="301"/>
        <v>102.35847599999998</v>
      </c>
      <c r="Q305" s="147">
        <v>31.01</v>
      </c>
      <c r="R305" s="53">
        <f t="shared" si="302"/>
        <v>71.348475999999977</v>
      </c>
      <c r="S305" s="56">
        <f t="shared" si="303"/>
        <v>7.1348475999999978</v>
      </c>
      <c r="T305" s="52" t="s">
        <v>330</v>
      </c>
    </row>
    <row r="306" spans="1:24" s="52" customFormat="1" x14ac:dyDescent="0.4">
      <c r="A306" s="71" t="s">
        <v>456</v>
      </c>
      <c r="B306" s="148">
        <v>81.2</v>
      </c>
      <c r="C306" s="129"/>
      <c r="D306" s="54">
        <f t="shared" si="292"/>
        <v>0.82000000000000006</v>
      </c>
      <c r="E306" s="54">
        <f t="shared" si="293"/>
        <v>82.02</v>
      </c>
      <c r="F306" s="54">
        <v>10.8</v>
      </c>
      <c r="G306" s="53">
        <f t="shared" si="294"/>
        <v>92.82</v>
      </c>
      <c r="H306" s="47">
        <f t="shared" si="295"/>
        <v>2.7845999999999997</v>
      </c>
      <c r="I306" s="47">
        <f t="shared" si="296"/>
        <v>95.604599999999991</v>
      </c>
      <c r="J306" s="55"/>
      <c r="K306" s="56">
        <f t="shared" si="297"/>
        <v>95.604599999999991</v>
      </c>
      <c r="L306" s="55"/>
      <c r="M306" s="55">
        <f t="shared" si="298"/>
        <v>0.96</v>
      </c>
      <c r="N306" s="55">
        <f t="shared" si="299"/>
        <v>96.564599999999984</v>
      </c>
      <c r="O306" s="110">
        <f t="shared" si="300"/>
        <v>5.7938759999999991</v>
      </c>
      <c r="P306" s="54">
        <f t="shared" si="301"/>
        <v>102.35847599999998</v>
      </c>
      <c r="Q306" s="147">
        <v>31.01</v>
      </c>
      <c r="R306" s="53">
        <f t="shared" si="302"/>
        <v>71.348475999999977</v>
      </c>
      <c r="S306" s="56">
        <f t="shared" si="303"/>
        <v>7.1348475999999978</v>
      </c>
      <c r="T306" s="52" t="s">
        <v>330</v>
      </c>
    </row>
    <row r="307" spans="1:24" s="52" customFormat="1" x14ac:dyDescent="0.4">
      <c r="A307" s="71"/>
      <c r="B307" s="32"/>
      <c r="C307" s="129"/>
      <c r="D307" s="54"/>
      <c r="E307" s="54"/>
      <c r="F307" s="54"/>
      <c r="G307" s="53"/>
      <c r="H307" s="47"/>
      <c r="I307" s="47"/>
      <c r="J307" s="55"/>
      <c r="K307" s="56"/>
      <c r="L307" s="55"/>
      <c r="M307" s="55"/>
      <c r="N307" s="55"/>
      <c r="O307" s="110"/>
      <c r="P307" s="54"/>
      <c r="Q307" s="98"/>
      <c r="R307" s="53"/>
      <c r="S307" s="56"/>
      <c r="T307" s="52" t="s">
        <v>330</v>
      </c>
    </row>
    <row r="308" spans="1:24" s="52" customFormat="1" x14ac:dyDescent="0.4">
      <c r="A308" s="71" t="s">
        <v>219</v>
      </c>
      <c r="B308" s="148">
        <v>71.400000000000006</v>
      </c>
      <c r="C308" s="129"/>
      <c r="D308" s="54">
        <f t="shared" si="292"/>
        <v>0.72</v>
      </c>
      <c r="E308" s="54">
        <f t="shared" si="293"/>
        <v>72.12</v>
      </c>
      <c r="F308" s="54">
        <v>10.8</v>
      </c>
      <c r="G308" s="53">
        <f t="shared" si="294"/>
        <v>82.92</v>
      </c>
      <c r="H308" s="47">
        <f t="shared" si="295"/>
        <v>2.4876</v>
      </c>
      <c r="I308" s="47">
        <f t="shared" si="296"/>
        <v>85.407600000000002</v>
      </c>
      <c r="J308" s="55"/>
      <c r="K308" s="56">
        <f t="shared" si="297"/>
        <v>85.407600000000002</v>
      </c>
      <c r="L308" s="55"/>
      <c r="M308" s="55">
        <f t="shared" si="298"/>
        <v>0.86</v>
      </c>
      <c r="N308" s="55">
        <f t="shared" si="299"/>
        <v>86.267600000000002</v>
      </c>
      <c r="O308" s="110">
        <f t="shared" si="300"/>
        <v>5.176056</v>
      </c>
      <c r="P308" s="54">
        <f t="shared" si="301"/>
        <v>91.443656000000004</v>
      </c>
      <c r="Q308" s="147">
        <v>14.01</v>
      </c>
      <c r="R308" s="53">
        <f t="shared" si="302"/>
        <v>77.433655999999999</v>
      </c>
      <c r="S308" s="56">
        <f t="shared" si="303"/>
        <v>7.7433655999999997</v>
      </c>
      <c r="T308" s="52" t="s">
        <v>330</v>
      </c>
      <c r="X308" s="144"/>
    </row>
    <row r="309" spans="1:24" s="52" customFormat="1" x14ac:dyDescent="0.4">
      <c r="A309" s="71" t="s">
        <v>457</v>
      </c>
      <c r="B309" s="148">
        <v>71.400000000000006</v>
      </c>
      <c r="C309" s="129"/>
      <c r="D309" s="54">
        <f t="shared" si="292"/>
        <v>0.72</v>
      </c>
      <c r="E309" s="54">
        <f t="shared" si="293"/>
        <v>72.12</v>
      </c>
      <c r="F309" s="54">
        <v>10.8</v>
      </c>
      <c r="G309" s="53">
        <f t="shared" si="294"/>
        <v>82.92</v>
      </c>
      <c r="H309" s="47">
        <f t="shared" si="295"/>
        <v>2.4876</v>
      </c>
      <c r="I309" s="47">
        <f t="shared" si="296"/>
        <v>85.407600000000002</v>
      </c>
      <c r="J309" s="55"/>
      <c r="K309" s="56">
        <f t="shared" si="297"/>
        <v>85.407600000000002</v>
      </c>
      <c r="L309" s="55"/>
      <c r="M309" s="55">
        <f t="shared" si="298"/>
        <v>0.86</v>
      </c>
      <c r="N309" s="55">
        <f t="shared" si="299"/>
        <v>86.267600000000002</v>
      </c>
      <c r="O309" s="110">
        <f t="shared" si="300"/>
        <v>5.176056</v>
      </c>
      <c r="P309" s="54">
        <f t="shared" si="301"/>
        <v>91.443656000000004</v>
      </c>
      <c r="Q309" s="147">
        <v>14.01</v>
      </c>
      <c r="R309" s="53">
        <f t="shared" si="302"/>
        <v>77.433655999999999</v>
      </c>
      <c r="S309" s="56">
        <f t="shared" si="303"/>
        <v>7.7433655999999997</v>
      </c>
      <c r="T309" s="52" t="s">
        <v>330</v>
      </c>
    </row>
    <row r="310" spans="1:24" s="52" customFormat="1" x14ac:dyDescent="0.4">
      <c r="A310" s="71" t="s">
        <v>458</v>
      </c>
      <c r="B310" s="148">
        <v>71.400000000000006</v>
      </c>
      <c r="C310" s="129"/>
      <c r="D310" s="54">
        <f t="shared" si="292"/>
        <v>0.72</v>
      </c>
      <c r="E310" s="54">
        <f t="shared" si="293"/>
        <v>72.12</v>
      </c>
      <c r="F310" s="54">
        <v>10.8</v>
      </c>
      <c r="G310" s="53">
        <f t="shared" si="294"/>
        <v>82.92</v>
      </c>
      <c r="H310" s="47">
        <f t="shared" si="295"/>
        <v>2.4876</v>
      </c>
      <c r="I310" s="47">
        <f t="shared" si="296"/>
        <v>85.407600000000002</v>
      </c>
      <c r="J310" s="55"/>
      <c r="K310" s="56">
        <f t="shared" si="297"/>
        <v>85.407600000000002</v>
      </c>
      <c r="L310" s="55"/>
      <c r="M310" s="55">
        <f t="shared" si="298"/>
        <v>0.86</v>
      </c>
      <c r="N310" s="55">
        <f t="shared" si="299"/>
        <v>86.267600000000002</v>
      </c>
      <c r="O310" s="110">
        <f t="shared" si="300"/>
        <v>5.176056</v>
      </c>
      <c r="P310" s="54">
        <f t="shared" si="301"/>
        <v>91.443656000000004</v>
      </c>
      <c r="Q310" s="147">
        <v>14.01</v>
      </c>
      <c r="R310" s="53">
        <f t="shared" si="302"/>
        <v>77.433655999999999</v>
      </c>
      <c r="S310" s="56">
        <f t="shared" si="303"/>
        <v>7.7433655999999997</v>
      </c>
      <c r="T310" s="52" t="s">
        <v>330</v>
      </c>
    </row>
    <row r="311" spans="1:24" s="52" customFormat="1" x14ac:dyDescent="0.4">
      <c r="A311" s="71" t="s">
        <v>459</v>
      </c>
      <c r="B311" s="148">
        <v>71.400000000000006</v>
      </c>
      <c r="C311" s="129"/>
      <c r="D311" s="54">
        <f t="shared" si="292"/>
        <v>0.72</v>
      </c>
      <c r="E311" s="54">
        <f t="shared" si="293"/>
        <v>72.12</v>
      </c>
      <c r="F311" s="54">
        <v>10.8</v>
      </c>
      <c r="G311" s="53">
        <f t="shared" si="294"/>
        <v>82.92</v>
      </c>
      <c r="H311" s="47">
        <f t="shared" si="295"/>
        <v>2.4876</v>
      </c>
      <c r="I311" s="47">
        <f t="shared" si="296"/>
        <v>85.407600000000002</v>
      </c>
      <c r="J311" s="55"/>
      <c r="K311" s="56">
        <f t="shared" si="297"/>
        <v>85.407600000000002</v>
      </c>
      <c r="L311" s="55"/>
      <c r="M311" s="55">
        <f t="shared" si="298"/>
        <v>0.86</v>
      </c>
      <c r="N311" s="55">
        <f t="shared" si="299"/>
        <v>86.267600000000002</v>
      </c>
      <c r="O311" s="110">
        <f t="shared" si="300"/>
        <v>5.176056</v>
      </c>
      <c r="P311" s="54">
        <f t="shared" si="301"/>
        <v>91.443656000000004</v>
      </c>
      <c r="Q311" s="147">
        <v>14.01</v>
      </c>
      <c r="R311" s="53">
        <f t="shared" si="302"/>
        <v>77.433655999999999</v>
      </c>
      <c r="S311" s="56">
        <f t="shared" si="303"/>
        <v>7.7433655999999997</v>
      </c>
      <c r="T311" s="52" t="s">
        <v>330</v>
      </c>
    </row>
    <row r="312" spans="1:24" s="52" customFormat="1" x14ac:dyDescent="0.4">
      <c r="A312" s="71"/>
      <c r="B312" s="32"/>
      <c r="C312" s="129"/>
      <c r="D312" s="54"/>
      <c r="E312" s="54"/>
      <c r="F312" s="54"/>
      <c r="G312" s="53"/>
      <c r="H312" s="47"/>
      <c r="I312" s="47"/>
      <c r="J312" s="55"/>
      <c r="K312" s="56"/>
      <c r="L312" s="55"/>
      <c r="M312" s="55"/>
      <c r="N312" s="55"/>
      <c r="O312" s="110"/>
      <c r="P312" s="54"/>
      <c r="Q312" s="98"/>
      <c r="R312" s="53"/>
      <c r="S312" s="56"/>
      <c r="T312" s="52" t="s">
        <v>330</v>
      </c>
    </row>
    <row r="313" spans="1:24" s="52" customFormat="1" x14ac:dyDescent="0.4">
      <c r="A313" s="71" t="s">
        <v>231</v>
      </c>
      <c r="B313" s="148">
        <v>79.5</v>
      </c>
      <c r="C313" s="129"/>
      <c r="D313" s="54">
        <f>ROUNDUP(((B313-C313)*$D$4),2)</f>
        <v>0.8</v>
      </c>
      <c r="E313" s="54">
        <f>(B313-C313)+D313</f>
        <v>80.3</v>
      </c>
      <c r="F313" s="54">
        <v>10.8</v>
      </c>
      <c r="G313" s="53">
        <f>E313+$F$4</f>
        <v>91.1</v>
      </c>
      <c r="H313" s="47">
        <f t="shared" si="295"/>
        <v>2.7329999999999997</v>
      </c>
      <c r="I313" s="47">
        <f t="shared" si="296"/>
        <v>93.832999999999998</v>
      </c>
      <c r="J313" s="55"/>
      <c r="K313" s="56">
        <f t="shared" si="297"/>
        <v>93.832999999999998</v>
      </c>
      <c r="L313" s="55"/>
      <c r="M313" s="55">
        <f t="shared" si="298"/>
        <v>0.94000000000000006</v>
      </c>
      <c r="N313" s="55">
        <f t="shared" si="299"/>
        <v>94.772999999999996</v>
      </c>
      <c r="O313" s="110">
        <f t="shared" si="300"/>
        <v>5.6863799999999998</v>
      </c>
      <c r="P313" s="54">
        <f t="shared" si="301"/>
        <v>100.45938</v>
      </c>
      <c r="Q313" s="147">
        <v>16.010000000000002</v>
      </c>
      <c r="R313" s="53">
        <f t="shared" si="302"/>
        <v>84.449379999999991</v>
      </c>
      <c r="S313" s="56">
        <f t="shared" si="303"/>
        <v>8.4449379999999987</v>
      </c>
      <c r="T313" s="52" t="s">
        <v>365</v>
      </c>
      <c r="V313" s="52" t="s">
        <v>366</v>
      </c>
      <c r="X313" s="144"/>
    </row>
    <row r="314" spans="1:24" s="52" customFormat="1" x14ac:dyDescent="0.4">
      <c r="A314" s="71" t="s">
        <v>212</v>
      </c>
      <c r="B314" s="148">
        <v>79.5</v>
      </c>
      <c r="C314" s="129"/>
      <c r="D314" s="54">
        <f>ROUNDUP(((B314-C314)*$D$4),2)</f>
        <v>0.8</v>
      </c>
      <c r="E314" s="54">
        <f>(B314-C314)+D314</f>
        <v>80.3</v>
      </c>
      <c r="F314" s="54">
        <v>10.8</v>
      </c>
      <c r="G314" s="53">
        <f>E314+$F$4</f>
        <v>91.1</v>
      </c>
      <c r="H314" s="47">
        <f t="shared" si="295"/>
        <v>2.7329999999999997</v>
      </c>
      <c r="I314" s="47">
        <f t="shared" si="296"/>
        <v>93.832999999999998</v>
      </c>
      <c r="J314" s="55"/>
      <c r="K314" s="56">
        <f t="shared" si="297"/>
        <v>93.832999999999998</v>
      </c>
      <c r="L314" s="55"/>
      <c r="M314" s="55">
        <f t="shared" si="298"/>
        <v>0.94000000000000006</v>
      </c>
      <c r="N314" s="55">
        <f t="shared" si="299"/>
        <v>94.772999999999996</v>
      </c>
      <c r="O314" s="110">
        <f t="shared" si="300"/>
        <v>5.6863799999999998</v>
      </c>
      <c r="P314" s="54">
        <f t="shared" si="301"/>
        <v>100.45938</v>
      </c>
      <c r="Q314" s="147">
        <v>16.010000000000002</v>
      </c>
      <c r="R314" s="53">
        <f t="shared" si="302"/>
        <v>84.449379999999991</v>
      </c>
      <c r="S314" s="56">
        <f t="shared" si="303"/>
        <v>8.4449379999999987</v>
      </c>
      <c r="T314" s="52" t="s">
        <v>330</v>
      </c>
      <c r="V314" s="52" t="s">
        <v>366</v>
      </c>
      <c r="X314" s="144"/>
    </row>
    <row r="315" spans="1:24" s="52" customFormat="1" x14ac:dyDescent="0.4">
      <c r="A315" s="71"/>
      <c r="B315" s="32"/>
      <c r="C315" s="129"/>
      <c r="D315" s="54"/>
      <c r="E315" s="54"/>
      <c r="F315" s="54"/>
      <c r="G315" s="53"/>
      <c r="H315" s="47"/>
      <c r="I315" s="47"/>
      <c r="J315" s="55"/>
      <c r="K315" s="56"/>
      <c r="L315" s="55"/>
      <c r="M315" s="55"/>
      <c r="N315" s="55"/>
      <c r="O315" s="110"/>
      <c r="P315" s="54"/>
      <c r="Q315" s="98"/>
      <c r="R315" s="53"/>
      <c r="S315" s="56"/>
      <c r="T315" s="52" t="s">
        <v>365</v>
      </c>
      <c r="X315" s="144"/>
    </row>
    <row r="316" spans="1:24" s="52" customFormat="1" x14ac:dyDescent="0.4">
      <c r="A316" s="71" t="s">
        <v>460</v>
      </c>
      <c r="B316" s="149">
        <v>108</v>
      </c>
      <c r="C316" s="128"/>
      <c r="D316" s="54">
        <f>ROUNDUP(((B316-C316)*$D$4),2)</f>
        <v>1.08</v>
      </c>
      <c r="E316" s="54">
        <f>(B316-C316)+D316</f>
        <v>109.08</v>
      </c>
      <c r="F316" s="54">
        <v>10.8</v>
      </c>
      <c r="G316" s="53">
        <f>E316+$F$4</f>
        <v>119.88</v>
      </c>
      <c r="H316" s="47">
        <f t="shared" ref="H316:H319" si="304">G316*$H$4</f>
        <v>3.5963999999999996</v>
      </c>
      <c r="I316" s="47">
        <f t="shared" ref="I316:I319" si="305">G316+H316</f>
        <v>123.4764</v>
      </c>
      <c r="J316" s="55"/>
      <c r="K316" s="56">
        <f t="shared" ref="K316:K319" si="306">I316-J316</f>
        <v>123.4764</v>
      </c>
      <c r="L316" s="55"/>
      <c r="M316" s="55">
        <f t="shared" ref="M316:M319" si="307">ROUNDUP((K316*$M$4),2)</f>
        <v>1.24</v>
      </c>
      <c r="N316" s="55">
        <f t="shared" ref="N316:N319" si="308">(K316-L316)+M316</f>
        <v>124.71639999999999</v>
      </c>
      <c r="O316" s="110">
        <f t="shared" ref="O316:O319" si="309">(K316-L316+M316)*$O$4</f>
        <v>7.4829839999999992</v>
      </c>
      <c r="P316" s="54">
        <f t="shared" ref="P316:P319" si="310">N316+O316</f>
        <v>132.19938399999998</v>
      </c>
      <c r="Q316" s="98">
        <v>0</v>
      </c>
      <c r="R316" s="53">
        <f t="shared" ref="R316:R319" si="311">P316-Q316</f>
        <v>132.19938399999998</v>
      </c>
      <c r="S316" s="56">
        <f t="shared" ref="S316:S319" si="312">R316/10</f>
        <v>13.219938399999998</v>
      </c>
      <c r="T316" s="52" t="s">
        <v>365</v>
      </c>
      <c r="X316" s="144"/>
    </row>
    <row r="317" spans="1:24" s="52" customFormat="1" x14ac:dyDescent="0.4">
      <c r="A317" s="71" t="s">
        <v>461</v>
      </c>
      <c r="B317" s="149">
        <v>108</v>
      </c>
      <c r="C317" s="128"/>
      <c r="D317" s="54">
        <f>ROUNDUP(((B317-C317)*$D$4),2)</f>
        <v>1.08</v>
      </c>
      <c r="E317" s="54">
        <f>(B317-C317)+D317</f>
        <v>109.08</v>
      </c>
      <c r="F317" s="54">
        <v>10.8</v>
      </c>
      <c r="G317" s="53">
        <f>E317+$F$4</f>
        <v>119.88</v>
      </c>
      <c r="H317" s="47">
        <f t="shared" si="304"/>
        <v>3.5963999999999996</v>
      </c>
      <c r="I317" s="47">
        <f t="shared" si="305"/>
        <v>123.4764</v>
      </c>
      <c r="J317" s="55"/>
      <c r="K317" s="56">
        <f t="shared" si="306"/>
        <v>123.4764</v>
      </c>
      <c r="L317" s="55"/>
      <c r="M317" s="55">
        <f t="shared" si="307"/>
        <v>1.24</v>
      </c>
      <c r="N317" s="55">
        <f t="shared" si="308"/>
        <v>124.71639999999999</v>
      </c>
      <c r="O317" s="110">
        <f t="shared" si="309"/>
        <v>7.4829839999999992</v>
      </c>
      <c r="P317" s="54">
        <f t="shared" si="310"/>
        <v>132.19938399999998</v>
      </c>
      <c r="Q317" s="98">
        <v>0</v>
      </c>
      <c r="R317" s="53">
        <f t="shared" si="311"/>
        <v>132.19938399999998</v>
      </c>
      <c r="S317" s="56">
        <f t="shared" si="312"/>
        <v>13.219938399999998</v>
      </c>
      <c r="T317" s="52" t="s">
        <v>365</v>
      </c>
      <c r="X317" s="144"/>
    </row>
    <row r="318" spans="1:24" s="52" customFormat="1" x14ac:dyDescent="0.4">
      <c r="A318" s="71" t="s">
        <v>462</v>
      </c>
      <c r="B318" s="149">
        <v>108</v>
      </c>
      <c r="C318" s="128"/>
      <c r="D318" s="54">
        <f>ROUNDUP(((B318-C318)*$D$4),2)</f>
        <v>1.08</v>
      </c>
      <c r="E318" s="54">
        <f>(B318-C318)+D318</f>
        <v>109.08</v>
      </c>
      <c r="F318" s="54">
        <v>10.8</v>
      </c>
      <c r="G318" s="53">
        <f>E318+$F$4</f>
        <v>119.88</v>
      </c>
      <c r="H318" s="47">
        <f t="shared" si="304"/>
        <v>3.5963999999999996</v>
      </c>
      <c r="I318" s="47">
        <f t="shared" si="305"/>
        <v>123.4764</v>
      </c>
      <c r="J318" s="55"/>
      <c r="K318" s="56">
        <f t="shared" si="306"/>
        <v>123.4764</v>
      </c>
      <c r="L318" s="55"/>
      <c r="M318" s="55">
        <f t="shared" si="307"/>
        <v>1.24</v>
      </c>
      <c r="N318" s="55">
        <f t="shared" si="308"/>
        <v>124.71639999999999</v>
      </c>
      <c r="O318" s="110">
        <f t="shared" si="309"/>
        <v>7.4829839999999992</v>
      </c>
      <c r="P318" s="54">
        <f t="shared" si="310"/>
        <v>132.19938399999998</v>
      </c>
      <c r="Q318" s="98">
        <v>0</v>
      </c>
      <c r="R318" s="53">
        <f t="shared" si="311"/>
        <v>132.19938399999998</v>
      </c>
      <c r="S318" s="56">
        <f t="shared" si="312"/>
        <v>13.219938399999998</v>
      </c>
      <c r="T318" s="52" t="s">
        <v>365</v>
      </c>
      <c r="X318" s="144"/>
    </row>
    <row r="319" spans="1:24" s="52" customFormat="1" x14ac:dyDescent="0.4">
      <c r="A319" s="71" t="s">
        <v>463</v>
      </c>
      <c r="B319" s="149">
        <v>108</v>
      </c>
      <c r="C319" s="128"/>
      <c r="D319" s="54">
        <f>ROUNDUP(((B319-C319)*$D$4),2)</f>
        <v>1.08</v>
      </c>
      <c r="E319" s="54">
        <f>(B319-C319)+D319</f>
        <v>109.08</v>
      </c>
      <c r="F319" s="54">
        <v>10.8</v>
      </c>
      <c r="G319" s="53">
        <f>E319+$F$4</f>
        <v>119.88</v>
      </c>
      <c r="H319" s="47">
        <f t="shared" si="304"/>
        <v>3.5963999999999996</v>
      </c>
      <c r="I319" s="47">
        <f t="shared" si="305"/>
        <v>123.4764</v>
      </c>
      <c r="J319" s="55"/>
      <c r="K319" s="56">
        <f t="shared" si="306"/>
        <v>123.4764</v>
      </c>
      <c r="L319" s="55"/>
      <c r="M319" s="55">
        <f t="shared" si="307"/>
        <v>1.24</v>
      </c>
      <c r="N319" s="55">
        <f t="shared" si="308"/>
        <v>124.71639999999999</v>
      </c>
      <c r="O319" s="110">
        <f t="shared" si="309"/>
        <v>7.4829839999999992</v>
      </c>
      <c r="P319" s="54">
        <f t="shared" si="310"/>
        <v>132.19938399999998</v>
      </c>
      <c r="Q319" s="98">
        <v>0</v>
      </c>
      <c r="R319" s="53">
        <f t="shared" si="311"/>
        <v>132.19938399999998</v>
      </c>
      <c r="S319" s="56">
        <f t="shared" si="312"/>
        <v>13.219938399999998</v>
      </c>
      <c r="T319" s="52" t="s">
        <v>365</v>
      </c>
      <c r="X319" s="144"/>
    </row>
    <row r="320" spans="1:24" s="52" customFormat="1" x14ac:dyDescent="0.4">
      <c r="A320" s="71"/>
      <c r="B320" s="156"/>
      <c r="C320" s="131"/>
      <c r="D320" s="113"/>
      <c r="E320" s="113"/>
      <c r="F320" s="113"/>
      <c r="G320" s="112"/>
      <c r="H320" s="114"/>
      <c r="I320" s="114"/>
      <c r="J320" s="115"/>
      <c r="K320" s="116"/>
      <c r="L320" s="115"/>
      <c r="M320" s="115"/>
      <c r="N320" s="115"/>
      <c r="O320" s="117"/>
      <c r="P320" s="113"/>
      <c r="Q320" s="118"/>
      <c r="R320" s="112"/>
      <c r="S320" s="116"/>
      <c r="T320" s="52" t="s">
        <v>365</v>
      </c>
      <c r="X320" s="144"/>
    </row>
    <row r="321" spans="1:24" s="52" customFormat="1" x14ac:dyDescent="0.4">
      <c r="A321" s="71" t="s">
        <v>464</v>
      </c>
      <c r="B321" s="149">
        <v>98</v>
      </c>
      <c r="C321" s="129"/>
      <c r="D321" s="54">
        <f t="shared" ref="D321:D326" si="313">ROUNDUP(((B321-C321)*$D$4),2)</f>
        <v>0.98</v>
      </c>
      <c r="E321" s="54">
        <f t="shared" ref="E321:E326" si="314">(B321-C321)+D321</f>
        <v>98.98</v>
      </c>
      <c r="F321" s="54">
        <v>10.8</v>
      </c>
      <c r="G321" s="53">
        <f t="shared" ref="G321:G326" si="315">E321+$F$4</f>
        <v>109.78</v>
      </c>
      <c r="H321" s="47">
        <f t="shared" ref="H321:H326" si="316">G321*$H$4</f>
        <v>3.2934000000000001</v>
      </c>
      <c r="I321" s="47">
        <f t="shared" ref="I321:I326" si="317">G321+H321</f>
        <v>113.07340000000001</v>
      </c>
      <c r="J321" s="55"/>
      <c r="K321" s="56">
        <f t="shared" ref="K321:K326" si="318">I321-J321</f>
        <v>113.07340000000001</v>
      </c>
      <c r="L321" s="55"/>
      <c r="M321" s="55">
        <f t="shared" ref="M321:M326" si="319">ROUNDUP((K321*$M$4),2)</f>
        <v>1.1399999999999999</v>
      </c>
      <c r="N321" s="55">
        <f t="shared" ref="N321:N326" si="320">(K321-L321)+M321</f>
        <v>114.21340000000001</v>
      </c>
      <c r="O321" s="110">
        <f t="shared" ref="O321:O326" si="321">(K321-L321+M321)*$O$4</f>
        <v>6.8528039999999999</v>
      </c>
      <c r="P321" s="54">
        <f t="shared" ref="P321:P326" si="322">N321+O321</f>
        <v>121.06620400000001</v>
      </c>
      <c r="Q321" s="98">
        <v>0</v>
      </c>
      <c r="R321" s="53">
        <f t="shared" ref="R321:R326" si="323">P321-Q321</f>
        <v>121.06620400000001</v>
      </c>
      <c r="S321" s="56">
        <f t="shared" ref="S321:S326" si="324">R321/10</f>
        <v>12.106620400000001</v>
      </c>
      <c r="T321" s="52" t="s">
        <v>365</v>
      </c>
      <c r="X321" s="144"/>
    </row>
    <row r="322" spans="1:24" s="52" customFormat="1" x14ac:dyDescent="0.4">
      <c r="A322" s="71" t="s">
        <v>220</v>
      </c>
      <c r="B322" s="149">
        <v>98</v>
      </c>
      <c r="C322" s="129"/>
      <c r="D322" s="54">
        <f t="shared" si="313"/>
        <v>0.98</v>
      </c>
      <c r="E322" s="54">
        <f t="shared" si="314"/>
        <v>98.98</v>
      </c>
      <c r="F322" s="54">
        <v>10.8</v>
      </c>
      <c r="G322" s="53">
        <f t="shared" si="315"/>
        <v>109.78</v>
      </c>
      <c r="H322" s="47">
        <f t="shared" si="316"/>
        <v>3.2934000000000001</v>
      </c>
      <c r="I322" s="47">
        <f t="shared" si="317"/>
        <v>113.07340000000001</v>
      </c>
      <c r="J322" s="55"/>
      <c r="K322" s="56">
        <f t="shared" si="318"/>
        <v>113.07340000000001</v>
      </c>
      <c r="L322" s="55"/>
      <c r="M322" s="55">
        <f t="shared" si="319"/>
        <v>1.1399999999999999</v>
      </c>
      <c r="N322" s="55">
        <f t="shared" si="320"/>
        <v>114.21340000000001</v>
      </c>
      <c r="O322" s="110">
        <f t="shared" si="321"/>
        <v>6.8528039999999999</v>
      </c>
      <c r="P322" s="54">
        <f t="shared" si="322"/>
        <v>121.06620400000001</v>
      </c>
      <c r="Q322" s="98">
        <v>0</v>
      </c>
      <c r="R322" s="53">
        <f t="shared" si="323"/>
        <v>121.06620400000001</v>
      </c>
      <c r="S322" s="56">
        <f t="shared" si="324"/>
        <v>12.106620400000001</v>
      </c>
      <c r="X322" s="144"/>
    </row>
    <row r="323" spans="1:24" s="52" customFormat="1" x14ac:dyDescent="0.4">
      <c r="A323" s="71" t="s">
        <v>465</v>
      </c>
      <c r="B323" s="149">
        <v>98</v>
      </c>
      <c r="C323" s="129"/>
      <c r="D323" s="54">
        <f t="shared" si="313"/>
        <v>0.98</v>
      </c>
      <c r="E323" s="54">
        <f t="shared" si="314"/>
        <v>98.98</v>
      </c>
      <c r="F323" s="54">
        <v>10.8</v>
      </c>
      <c r="G323" s="53">
        <f t="shared" si="315"/>
        <v>109.78</v>
      </c>
      <c r="H323" s="47">
        <f t="shared" si="316"/>
        <v>3.2934000000000001</v>
      </c>
      <c r="I323" s="47">
        <f t="shared" si="317"/>
        <v>113.07340000000001</v>
      </c>
      <c r="J323" s="55"/>
      <c r="K323" s="56">
        <f t="shared" si="318"/>
        <v>113.07340000000001</v>
      </c>
      <c r="L323" s="55"/>
      <c r="M323" s="55">
        <f t="shared" si="319"/>
        <v>1.1399999999999999</v>
      </c>
      <c r="N323" s="55">
        <f t="shared" si="320"/>
        <v>114.21340000000001</v>
      </c>
      <c r="O323" s="110">
        <f t="shared" si="321"/>
        <v>6.8528039999999999</v>
      </c>
      <c r="P323" s="54">
        <f t="shared" si="322"/>
        <v>121.06620400000001</v>
      </c>
      <c r="Q323" s="98">
        <v>0</v>
      </c>
      <c r="R323" s="53">
        <f t="shared" si="323"/>
        <v>121.06620400000001</v>
      </c>
      <c r="S323" s="56">
        <f t="shared" si="324"/>
        <v>12.106620400000001</v>
      </c>
      <c r="T323" s="52" t="s">
        <v>330</v>
      </c>
    </row>
    <row r="324" spans="1:24" s="52" customFormat="1" x14ac:dyDescent="0.4">
      <c r="A324" s="71" t="s">
        <v>466</v>
      </c>
      <c r="B324" s="149">
        <v>98</v>
      </c>
      <c r="C324" s="129"/>
      <c r="D324" s="54">
        <f t="shared" si="313"/>
        <v>0.98</v>
      </c>
      <c r="E324" s="54">
        <f t="shared" si="314"/>
        <v>98.98</v>
      </c>
      <c r="F324" s="54">
        <v>10.8</v>
      </c>
      <c r="G324" s="53">
        <f t="shared" si="315"/>
        <v>109.78</v>
      </c>
      <c r="H324" s="47">
        <f t="shared" si="316"/>
        <v>3.2934000000000001</v>
      </c>
      <c r="I324" s="47">
        <f t="shared" si="317"/>
        <v>113.07340000000001</v>
      </c>
      <c r="J324" s="55"/>
      <c r="K324" s="56">
        <f t="shared" si="318"/>
        <v>113.07340000000001</v>
      </c>
      <c r="L324" s="55"/>
      <c r="M324" s="55">
        <f t="shared" si="319"/>
        <v>1.1399999999999999</v>
      </c>
      <c r="N324" s="55">
        <f t="shared" si="320"/>
        <v>114.21340000000001</v>
      </c>
      <c r="O324" s="110">
        <f t="shared" si="321"/>
        <v>6.8528039999999999</v>
      </c>
      <c r="P324" s="54">
        <f t="shared" si="322"/>
        <v>121.06620400000001</v>
      </c>
      <c r="Q324" s="98">
        <v>0</v>
      </c>
      <c r="R324" s="53">
        <f t="shared" si="323"/>
        <v>121.06620400000001</v>
      </c>
      <c r="S324" s="56">
        <f t="shared" si="324"/>
        <v>12.106620400000001</v>
      </c>
      <c r="T324" s="52" t="s">
        <v>330</v>
      </c>
    </row>
    <row r="325" spans="1:24" s="52" customFormat="1" x14ac:dyDescent="0.4">
      <c r="A325" s="71" t="s">
        <v>221</v>
      </c>
      <c r="B325" s="149">
        <v>98</v>
      </c>
      <c r="C325" s="129"/>
      <c r="D325" s="54">
        <f t="shared" si="313"/>
        <v>0.98</v>
      </c>
      <c r="E325" s="54">
        <f t="shared" si="314"/>
        <v>98.98</v>
      </c>
      <c r="F325" s="54">
        <v>10.8</v>
      </c>
      <c r="G325" s="53">
        <f t="shared" si="315"/>
        <v>109.78</v>
      </c>
      <c r="H325" s="47">
        <f t="shared" si="316"/>
        <v>3.2934000000000001</v>
      </c>
      <c r="I325" s="47">
        <f t="shared" si="317"/>
        <v>113.07340000000001</v>
      </c>
      <c r="J325" s="55"/>
      <c r="K325" s="56">
        <f t="shared" si="318"/>
        <v>113.07340000000001</v>
      </c>
      <c r="L325" s="55"/>
      <c r="M325" s="55">
        <f t="shared" si="319"/>
        <v>1.1399999999999999</v>
      </c>
      <c r="N325" s="55">
        <f t="shared" si="320"/>
        <v>114.21340000000001</v>
      </c>
      <c r="O325" s="110">
        <f t="shared" si="321"/>
        <v>6.8528039999999999</v>
      </c>
      <c r="P325" s="54">
        <f t="shared" si="322"/>
        <v>121.06620400000001</v>
      </c>
      <c r="Q325" s="98">
        <v>0</v>
      </c>
      <c r="R325" s="53">
        <f t="shared" si="323"/>
        <v>121.06620400000001</v>
      </c>
      <c r="S325" s="56">
        <f t="shared" si="324"/>
        <v>12.106620400000001</v>
      </c>
      <c r="T325" s="52" t="s">
        <v>330</v>
      </c>
      <c r="X325" s="144"/>
    </row>
    <row r="326" spans="1:24" s="52" customFormat="1" x14ac:dyDescent="0.4">
      <c r="A326" s="71" t="s">
        <v>467</v>
      </c>
      <c r="B326" s="149">
        <v>98</v>
      </c>
      <c r="C326" s="129"/>
      <c r="D326" s="54">
        <f t="shared" si="313"/>
        <v>0.98</v>
      </c>
      <c r="E326" s="54">
        <f t="shared" si="314"/>
        <v>98.98</v>
      </c>
      <c r="F326" s="54">
        <v>10.8</v>
      </c>
      <c r="G326" s="53">
        <f t="shared" si="315"/>
        <v>109.78</v>
      </c>
      <c r="H326" s="47">
        <f t="shared" si="316"/>
        <v>3.2934000000000001</v>
      </c>
      <c r="I326" s="47">
        <f t="shared" si="317"/>
        <v>113.07340000000001</v>
      </c>
      <c r="J326" s="55"/>
      <c r="K326" s="56">
        <f t="shared" si="318"/>
        <v>113.07340000000001</v>
      </c>
      <c r="L326" s="55"/>
      <c r="M326" s="55">
        <f t="shared" si="319"/>
        <v>1.1399999999999999</v>
      </c>
      <c r="N326" s="55">
        <f t="shared" si="320"/>
        <v>114.21340000000001</v>
      </c>
      <c r="O326" s="110">
        <f t="shared" si="321"/>
        <v>6.8528039999999999</v>
      </c>
      <c r="P326" s="54">
        <f t="shared" si="322"/>
        <v>121.06620400000001</v>
      </c>
      <c r="Q326" s="98">
        <v>0</v>
      </c>
      <c r="R326" s="53">
        <f t="shared" si="323"/>
        <v>121.06620400000001</v>
      </c>
      <c r="S326" s="56">
        <f t="shared" si="324"/>
        <v>12.106620400000001</v>
      </c>
      <c r="T326" s="52" t="s">
        <v>330</v>
      </c>
    </row>
    <row r="327" spans="1:24" s="52" customFormat="1" x14ac:dyDescent="0.4">
      <c r="A327" s="71"/>
      <c r="B327" s="156"/>
      <c r="C327" s="131"/>
      <c r="D327" s="113"/>
      <c r="E327" s="113"/>
      <c r="F327" s="113"/>
      <c r="G327" s="112"/>
      <c r="H327" s="114"/>
      <c r="I327" s="114"/>
      <c r="J327" s="115"/>
      <c r="K327" s="116"/>
      <c r="L327" s="115"/>
      <c r="M327" s="115"/>
      <c r="N327" s="115"/>
      <c r="O327" s="117"/>
      <c r="P327" s="113"/>
      <c r="Q327" s="118"/>
      <c r="R327" s="112"/>
      <c r="S327" s="116"/>
      <c r="T327" s="52" t="s">
        <v>330</v>
      </c>
    </row>
    <row r="328" spans="1:24" s="52" customFormat="1" x14ac:dyDescent="0.4">
      <c r="A328" s="71" t="s">
        <v>468</v>
      </c>
      <c r="B328" s="149">
        <v>108</v>
      </c>
      <c r="C328" s="128"/>
      <c r="D328" s="54">
        <f>ROUNDUP(((B328-C328)*$D$4),2)</f>
        <v>1.08</v>
      </c>
      <c r="E328" s="54">
        <f>(B328-C328)+D328</f>
        <v>109.08</v>
      </c>
      <c r="F328" s="54">
        <v>10.8</v>
      </c>
      <c r="G328" s="53">
        <f>E328+$F$4</f>
        <v>119.88</v>
      </c>
      <c r="H328" s="47">
        <f t="shared" ref="H328:H329" si="325">G328*$H$4</f>
        <v>3.5963999999999996</v>
      </c>
      <c r="I328" s="47">
        <f t="shared" ref="I328:I329" si="326">G328+H328</f>
        <v>123.4764</v>
      </c>
      <c r="J328" s="55"/>
      <c r="K328" s="56">
        <f t="shared" ref="K328:K329" si="327">I328-J328</f>
        <v>123.4764</v>
      </c>
      <c r="L328" s="55"/>
      <c r="M328" s="55">
        <f t="shared" ref="M328:M329" si="328">ROUNDUP((K328*$M$4),2)</f>
        <v>1.24</v>
      </c>
      <c r="N328" s="55">
        <f t="shared" ref="N328:N329" si="329">(K328-L328)+M328</f>
        <v>124.71639999999999</v>
      </c>
      <c r="O328" s="110">
        <f t="shared" ref="O328:O329" si="330">(K328-L328+M328)*$O$4</f>
        <v>7.4829839999999992</v>
      </c>
      <c r="P328" s="54">
        <f t="shared" ref="P328:P329" si="331">N328+O328</f>
        <v>132.19938399999998</v>
      </c>
      <c r="Q328" s="98">
        <v>0</v>
      </c>
      <c r="R328" s="53">
        <f t="shared" ref="R328:R329" si="332">P328-Q328</f>
        <v>132.19938399999998</v>
      </c>
      <c r="S328" s="56">
        <f t="shared" ref="S328:S329" si="333">R328/10</f>
        <v>13.219938399999998</v>
      </c>
      <c r="T328" s="52" t="s">
        <v>330</v>
      </c>
    </row>
    <row r="329" spans="1:24" s="52" customFormat="1" x14ac:dyDescent="0.4">
      <c r="A329" s="71" t="s">
        <v>469</v>
      </c>
      <c r="B329" s="149">
        <v>108</v>
      </c>
      <c r="C329" s="128"/>
      <c r="D329" s="54">
        <f>ROUNDUP(((B329-C329)*$D$4),2)</f>
        <v>1.08</v>
      </c>
      <c r="E329" s="54">
        <f>(B329-C329)+D329</f>
        <v>109.08</v>
      </c>
      <c r="F329" s="54">
        <v>10.8</v>
      </c>
      <c r="G329" s="53">
        <f>E329+$F$4</f>
        <v>119.88</v>
      </c>
      <c r="H329" s="47">
        <f t="shared" si="325"/>
        <v>3.5963999999999996</v>
      </c>
      <c r="I329" s="47">
        <f t="shared" si="326"/>
        <v>123.4764</v>
      </c>
      <c r="J329" s="55"/>
      <c r="K329" s="56">
        <f t="shared" si="327"/>
        <v>123.4764</v>
      </c>
      <c r="L329" s="55"/>
      <c r="M329" s="55">
        <f t="shared" si="328"/>
        <v>1.24</v>
      </c>
      <c r="N329" s="55">
        <f t="shared" si="329"/>
        <v>124.71639999999999</v>
      </c>
      <c r="O329" s="110">
        <f t="shared" si="330"/>
        <v>7.4829839999999992</v>
      </c>
      <c r="P329" s="54">
        <f t="shared" si="331"/>
        <v>132.19938399999998</v>
      </c>
      <c r="Q329" s="98">
        <v>0</v>
      </c>
      <c r="R329" s="53">
        <f t="shared" si="332"/>
        <v>132.19938399999998</v>
      </c>
      <c r="S329" s="56">
        <f t="shared" si="333"/>
        <v>13.219938399999998</v>
      </c>
    </row>
    <row r="330" spans="1:24" s="52" customFormat="1" x14ac:dyDescent="0.4">
      <c r="A330" s="71"/>
      <c r="B330" s="156"/>
      <c r="C330" s="131"/>
      <c r="D330" s="113"/>
      <c r="E330" s="113"/>
      <c r="F330" s="113"/>
      <c r="G330" s="112"/>
      <c r="H330" s="114"/>
      <c r="I330" s="114"/>
      <c r="J330" s="115"/>
      <c r="K330" s="116"/>
      <c r="L330" s="115"/>
      <c r="M330" s="115"/>
      <c r="N330" s="115"/>
      <c r="O330" s="117"/>
      <c r="P330" s="113"/>
      <c r="Q330" s="118"/>
      <c r="R330" s="112"/>
      <c r="S330" s="116"/>
      <c r="T330" s="52" t="s">
        <v>365</v>
      </c>
      <c r="X330" s="144"/>
    </row>
    <row r="331" spans="1:24" s="52" customFormat="1" x14ac:dyDescent="0.4">
      <c r="A331" s="71" t="s">
        <v>222</v>
      </c>
      <c r="B331" s="149">
        <v>69.900000000000006</v>
      </c>
      <c r="C331" s="128"/>
      <c r="D331" s="54">
        <f t="shared" ref="D331:D351" si="334">ROUNDUP(((B331-C331)*$D$4),2)</f>
        <v>0.7</v>
      </c>
      <c r="E331" s="54">
        <f t="shared" ref="E331:E351" si="335">(B331-C331)+D331</f>
        <v>70.600000000000009</v>
      </c>
      <c r="F331" s="54">
        <v>10.8</v>
      </c>
      <c r="G331" s="53">
        <f t="shared" ref="G331:G351" si="336">E331+$F$4</f>
        <v>81.400000000000006</v>
      </c>
      <c r="H331" s="47">
        <f t="shared" ref="H331:H351" si="337">G331*$H$4</f>
        <v>2.4420000000000002</v>
      </c>
      <c r="I331" s="47">
        <f t="shared" ref="I331:I351" si="338">G331+H331</f>
        <v>83.842000000000013</v>
      </c>
      <c r="J331" s="55"/>
      <c r="K331" s="56">
        <f t="shared" ref="K331:K351" si="339">I331-J331</f>
        <v>83.842000000000013</v>
      </c>
      <c r="L331" s="55"/>
      <c r="M331" s="55">
        <f t="shared" ref="M331:M351" si="340">ROUNDUP((K331*$M$4),2)</f>
        <v>0.84</v>
      </c>
      <c r="N331" s="55">
        <f t="shared" ref="N331:N351" si="341">(K331-L331)+M331</f>
        <v>84.682000000000016</v>
      </c>
      <c r="O331" s="110">
        <f t="shared" ref="O331:O351" si="342">(K331-L331+M331)*$O$4</f>
        <v>5.0809200000000008</v>
      </c>
      <c r="P331" s="54">
        <f t="shared" ref="P331:P351" si="343">N331+O331</f>
        <v>89.762920000000022</v>
      </c>
      <c r="Q331" s="147">
        <v>20.51</v>
      </c>
      <c r="R331" s="53">
        <f t="shared" ref="R331:R351" si="344">P331-Q331</f>
        <v>69.252920000000017</v>
      </c>
      <c r="S331" s="56">
        <f t="shared" ref="S331:S351" si="345">R331/10</f>
        <v>6.9252920000000016</v>
      </c>
      <c r="T331" s="52" t="s">
        <v>330</v>
      </c>
      <c r="X331" s="144"/>
    </row>
    <row r="332" spans="1:24" s="52" customFormat="1" x14ac:dyDescent="0.4">
      <c r="A332" s="71" t="s">
        <v>470</v>
      </c>
      <c r="B332" s="149">
        <v>69.900000000000006</v>
      </c>
      <c r="C332" s="128"/>
      <c r="D332" s="54">
        <f t="shared" si="334"/>
        <v>0.7</v>
      </c>
      <c r="E332" s="54">
        <f t="shared" si="335"/>
        <v>70.600000000000009</v>
      </c>
      <c r="F332" s="54">
        <v>10.8</v>
      </c>
      <c r="G332" s="53">
        <f t="shared" si="336"/>
        <v>81.400000000000006</v>
      </c>
      <c r="H332" s="47">
        <f t="shared" si="337"/>
        <v>2.4420000000000002</v>
      </c>
      <c r="I332" s="47">
        <f t="shared" si="338"/>
        <v>83.842000000000013</v>
      </c>
      <c r="J332" s="55"/>
      <c r="K332" s="56">
        <f t="shared" si="339"/>
        <v>83.842000000000013</v>
      </c>
      <c r="L332" s="55"/>
      <c r="M332" s="55">
        <f t="shared" si="340"/>
        <v>0.84</v>
      </c>
      <c r="N332" s="55">
        <f t="shared" si="341"/>
        <v>84.682000000000016</v>
      </c>
      <c r="O332" s="110">
        <f t="shared" si="342"/>
        <v>5.0809200000000008</v>
      </c>
      <c r="P332" s="54">
        <f t="shared" si="343"/>
        <v>89.762920000000022</v>
      </c>
      <c r="Q332" s="147">
        <v>20.51</v>
      </c>
      <c r="R332" s="53">
        <f t="shared" si="344"/>
        <v>69.252920000000017</v>
      </c>
      <c r="S332" s="56">
        <f t="shared" si="345"/>
        <v>6.9252920000000016</v>
      </c>
      <c r="X332" s="144"/>
    </row>
    <row r="333" spans="1:24" s="52" customFormat="1" x14ac:dyDescent="0.4">
      <c r="A333" s="71" t="s">
        <v>223</v>
      </c>
      <c r="B333" s="149">
        <v>69.900000000000006</v>
      </c>
      <c r="C333" s="128"/>
      <c r="D333" s="54">
        <f t="shared" si="334"/>
        <v>0.7</v>
      </c>
      <c r="E333" s="54">
        <f t="shared" si="335"/>
        <v>70.600000000000009</v>
      </c>
      <c r="F333" s="54">
        <v>10.8</v>
      </c>
      <c r="G333" s="53">
        <f t="shared" si="336"/>
        <v>81.400000000000006</v>
      </c>
      <c r="H333" s="47">
        <f t="shared" si="337"/>
        <v>2.4420000000000002</v>
      </c>
      <c r="I333" s="47">
        <f t="shared" si="338"/>
        <v>83.842000000000013</v>
      </c>
      <c r="J333" s="55"/>
      <c r="K333" s="56">
        <f t="shared" si="339"/>
        <v>83.842000000000013</v>
      </c>
      <c r="L333" s="55"/>
      <c r="M333" s="55">
        <f t="shared" si="340"/>
        <v>0.84</v>
      </c>
      <c r="N333" s="55">
        <f t="shared" si="341"/>
        <v>84.682000000000016</v>
      </c>
      <c r="O333" s="110">
        <f t="shared" si="342"/>
        <v>5.0809200000000008</v>
      </c>
      <c r="P333" s="54">
        <f t="shared" si="343"/>
        <v>89.762920000000022</v>
      </c>
      <c r="Q333" s="147">
        <v>20.51</v>
      </c>
      <c r="R333" s="53">
        <f t="shared" si="344"/>
        <v>69.252920000000017</v>
      </c>
      <c r="S333" s="56">
        <f t="shared" si="345"/>
        <v>6.9252920000000016</v>
      </c>
      <c r="T333" s="52" t="s">
        <v>330</v>
      </c>
    </row>
    <row r="334" spans="1:24" s="52" customFormat="1" x14ac:dyDescent="0.4">
      <c r="A334" s="71" t="s">
        <v>471</v>
      </c>
      <c r="B334" s="149">
        <v>69.900000000000006</v>
      </c>
      <c r="C334" s="128"/>
      <c r="D334" s="54">
        <f t="shared" si="334"/>
        <v>0.7</v>
      </c>
      <c r="E334" s="54">
        <f t="shared" si="335"/>
        <v>70.600000000000009</v>
      </c>
      <c r="F334" s="54">
        <v>10.8</v>
      </c>
      <c r="G334" s="53">
        <f t="shared" si="336"/>
        <v>81.400000000000006</v>
      </c>
      <c r="H334" s="47">
        <f t="shared" si="337"/>
        <v>2.4420000000000002</v>
      </c>
      <c r="I334" s="47">
        <f t="shared" si="338"/>
        <v>83.842000000000013</v>
      </c>
      <c r="J334" s="55"/>
      <c r="K334" s="56">
        <f t="shared" si="339"/>
        <v>83.842000000000013</v>
      </c>
      <c r="L334" s="55"/>
      <c r="M334" s="55">
        <f t="shared" si="340"/>
        <v>0.84</v>
      </c>
      <c r="N334" s="55">
        <f t="shared" si="341"/>
        <v>84.682000000000016</v>
      </c>
      <c r="O334" s="110">
        <f t="shared" si="342"/>
        <v>5.0809200000000008</v>
      </c>
      <c r="P334" s="54">
        <f t="shared" si="343"/>
        <v>89.762920000000022</v>
      </c>
      <c r="Q334" s="147">
        <v>20.51</v>
      </c>
      <c r="R334" s="53">
        <f t="shared" si="344"/>
        <v>69.252920000000017</v>
      </c>
      <c r="S334" s="56">
        <f t="shared" si="345"/>
        <v>6.9252920000000016</v>
      </c>
      <c r="T334" s="52" t="s">
        <v>330</v>
      </c>
    </row>
    <row r="335" spans="1:24" s="52" customFormat="1" x14ac:dyDescent="0.4">
      <c r="A335" s="71" t="s">
        <v>224</v>
      </c>
      <c r="B335" s="149">
        <v>69.900000000000006</v>
      </c>
      <c r="C335" s="128"/>
      <c r="D335" s="54">
        <f t="shared" si="334"/>
        <v>0.7</v>
      </c>
      <c r="E335" s="54">
        <f t="shared" si="335"/>
        <v>70.600000000000009</v>
      </c>
      <c r="F335" s="54">
        <v>10.8</v>
      </c>
      <c r="G335" s="53">
        <f t="shared" si="336"/>
        <v>81.400000000000006</v>
      </c>
      <c r="H335" s="47">
        <f t="shared" si="337"/>
        <v>2.4420000000000002</v>
      </c>
      <c r="I335" s="47">
        <f t="shared" si="338"/>
        <v>83.842000000000013</v>
      </c>
      <c r="J335" s="55"/>
      <c r="K335" s="56">
        <f t="shared" si="339"/>
        <v>83.842000000000013</v>
      </c>
      <c r="L335" s="55"/>
      <c r="M335" s="55">
        <f t="shared" si="340"/>
        <v>0.84</v>
      </c>
      <c r="N335" s="55">
        <f t="shared" si="341"/>
        <v>84.682000000000016</v>
      </c>
      <c r="O335" s="110">
        <f t="shared" si="342"/>
        <v>5.0809200000000008</v>
      </c>
      <c r="P335" s="54">
        <f t="shared" si="343"/>
        <v>89.762920000000022</v>
      </c>
      <c r="Q335" s="147">
        <v>20.51</v>
      </c>
      <c r="R335" s="53">
        <f t="shared" si="344"/>
        <v>69.252920000000017</v>
      </c>
      <c r="S335" s="56">
        <f t="shared" si="345"/>
        <v>6.9252920000000016</v>
      </c>
      <c r="T335" s="52" t="s">
        <v>330</v>
      </c>
    </row>
    <row r="336" spans="1:24" s="52" customFormat="1" x14ac:dyDescent="0.4">
      <c r="A336" s="71" t="s">
        <v>472</v>
      </c>
      <c r="B336" s="149">
        <v>69.900000000000006</v>
      </c>
      <c r="C336" s="128"/>
      <c r="D336" s="54">
        <f t="shared" si="334"/>
        <v>0.7</v>
      </c>
      <c r="E336" s="54">
        <f t="shared" si="335"/>
        <v>70.600000000000009</v>
      </c>
      <c r="F336" s="54">
        <v>10.8</v>
      </c>
      <c r="G336" s="53">
        <f t="shared" si="336"/>
        <v>81.400000000000006</v>
      </c>
      <c r="H336" s="47">
        <f t="shared" si="337"/>
        <v>2.4420000000000002</v>
      </c>
      <c r="I336" s="47">
        <f t="shared" si="338"/>
        <v>83.842000000000013</v>
      </c>
      <c r="J336" s="55"/>
      <c r="K336" s="56">
        <f t="shared" si="339"/>
        <v>83.842000000000013</v>
      </c>
      <c r="L336" s="55"/>
      <c r="M336" s="55">
        <f t="shared" si="340"/>
        <v>0.84</v>
      </c>
      <c r="N336" s="55">
        <f t="shared" si="341"/>
        <v>84.682000000000016</v>
      </c>
      <c r="O336" s="110">
        <f t="shared" si="342"/>
        <v>5.0809200000000008</v>
      </c>
      <c r="P336" s="54">
        <f t="shared" si="343"/>
        <v>89.762920000000022</v>
      </c>
      <c r="Q336" s="147">
        <v>20.51</v>
      </c>
      <c r="R336" s="53">
        <f t="shared" si="344"/>
        <v>69.252920000000017</v>
      </c>
      <c r="S336" s="56">
        <f t="shared" si="345"/>
        <v>6.9252920000000016</v>
      </c>
      <c r="T336" s="52" t="s">
        <v>330</v>
      </c>
    </row>
    <row r="337" spans="1:24" s="52" customFormat="1" x14ac:dyDescent="0.4">
      <c r="A337" s="71" t="s">
        <v>225</v>
      </c>
      <c r="B337" s="149">
        <v>69.900000000000006</v>
      </c>
      <c r="C337" s="128"/>
      <c r="D337" s="54">
        <f t="shared" si="334"/>
        <v>0.7</v>
      </c>
      <c r="E337" s="54">
        <f t="shared" si="335"/>
        <v>70.600000000000009</v>
      </c>
      <c r="F337" s="54">
        <v>10.8</v>
      </c>
      <c r="G337" s="53">
        <f t="shared" si="336"/>
        <v>81.400000000000006</v>
      </c>
      <c r="H337" s="47">
        <f t="shared" si="337"/>
        <v>2.4420000000000002</v>
      </c>
      <c r="I337" s="47">
        <f t="shared" si="338"/>
        <v>83.842000000000013</v>
      </c>
      <c r="J337" s="55"/>
      <c r="K337" s="56">
        <f t="shared" si="339"/>
        <v>83.842000000000013</v>
      </c>
      <c r="L337" s="55"/>
      <c r="M337" s="55">
        <f t="shared" si="340"/>
        <v>0.84</v>
      </c>
      <c r="N337" s="55">
        <f t="shared" si="341"/>
        <v>84.682000000000016</v>
      </c>
      <c r="O337" s="110">
        <f t="shared" si="342"/>
        <v>5.0809200000000008</v>
      </c>
      <c r="P337" s="54">
        <f t="shared" si="343"/>
        <v>89.762920000000022</v>
      </c>
      <c r="Q337" s="147">
        <v>20.51</v>
      </c>
      <c r="R337" s="53">
        <f t="shared" si="344"/>
        <v>69.252920000000017</v>
      </c>
      <c r="S337" s="56">
        <f t="shared" si="345"/>
        <v>6.9252920000000016</v>
      </c>
    </row>
    <row r="338" spans="1:24" s="52" customFormat="1" x14ac:dyDescent="0.4">
      <c r="A338" s="71" t="s">
        <v>473</v>
      </c>
      <c r="B338" s="149">
        <v>69.900000000000006</v>
      </c>
      <c r="C338" s="128"/>
      <c r="D338" s="54">
        <f t="shared" si="334"/>
        <v>0.7</v>
      </c>
      <c r="E338" s="54">
        <f t="shared" si="335"/>
        <v>70.600000000000009</v>
      </c>
      <c r="F338" s="54">
        <v>10.8</v>
      </c>
      <c r="G338" s="53">
        <f t="shared" si="336"/>
        <v>81.400000000000006</v>
      </c>
      <c r="H338" s="47">
        <f t="shared" si="337"/>
        <v>2.4420000000000002</v>
      </c>
      <c r="I338" s="47">
        <f t="shared" si="338"/>
        <v>83.842000000000013</v>
      </c>
      <c r="J338" s="55"/>
      <c r="K338" s="56">
        <f t="shared" si="339"/>
        <v>83.842000000000013</v>
      </c>
      <c r="L338" s="55"/>
      <c r="M338" s="55">
        <f t="shared" si="340"/>
        <v>0.84</v>
      </c>
      <c r="N338" s="55">
        <f t="shared" si="341"/>
        <v>84.682000000000016</v>
      </c>
      <c r="O338" s="110">
        <f t="shared" si="342"/>
        <v>5.0809200000000008</v>
      </c>
      <c r="P338" s="54">
        <f t="shared" si="343"/>
        <v>89.762920000000022</v>
      </c>
      <c r="Q338" s="147">
        <v>20.51</v>
      </c>
      <c r="R338" s="53">
        <f t="shared" si="344"/>
        <v>69.252920000000017</v>
      </c>
      <c r="S338" s="56">
        <f t="shared" si="345"/>
        <v>6.9252920000000016</v>
      </c>
      <c r="T338" s="52" t="s">
        <v>330</v>
      </c>
    </row>
    <row r="339" spans="1:24" s="52" customFormat="1" x14ac:dyDescent="0.4">
      <c r="A339" s="71" t="s">
        <v>474</v>
      </c>
      <c r="B339" s="149">
        <v>69.900000000000006</v>
      </c>
      <c r="C339" s="128"/>
      <c r="D339" s="54">
        <f t="shared" si="334"/>
        <v>0.7</v>
      </c>
      <c r="E339" s="54">
        <f t="shared" si="335"/>
        <v>70.600000000000009</v>
      </c>
      <c r="F339" s="54">
        <v>10.8</v>
      </c>
      <c r="G339" s="53">
        <f t="shared" si="336"/>
        <v>81.400000000000006</v>
      </c>
      <c r="H339" s="47">
        <f t="shared" si="337"/>
        <v>2.4420000000000002</v>
      </c>
      <c r="I339" s="47">
        <f t="shared" si="338"/>
        <v>83.842000000000013</v>
      </c>
      <c r="J339" s="55"/>
      <c r="K339" s="56">
        <f t="shared" si="339"/>
        <v>83.842000000000013</v>
      </c>
      <c r="L339" s="55"/>
      <c r="M339" s="55">
        <f t="shared" si="340"/>
        <v>0.84</v>
      </c>
      <c r="N339" s="55">
        <f t="shared" si="341"/>
        <v>84.682000000000016</v>
      </c>
      <c r="O339" s="110">
        <f t="shared" si="342"/>
        <v>5.0809200000000008</v>
      </c>
      <c r="P339" s="54">
        <f t="shared" si="343"/>
        <v>89.762920000000022</v>
      </c>
      <c r="Q339" s="147">
        <v>20.51</v>
      </c>
      <c r="R339" s="53">
        <f t="shared" si="344"/>
        <v>69.252920000000017</v>
      </c>
      <c r="S339" s="56">
        <f t="shared" si="345"/>
        <v>6.9252920000000016</v>
      </c>
      <c r="T339" s="52" t="s">
        <v>330</v>
      </c>
    </row>
    <row r="340" spans="1:24" s="52" customFormat="1" x14ac:dyDescent="0.4">
      <c r="A340" s="71" t="s">
        <v>226</v>
      </c>
      <c r="B340" s="149">
        <v>69.900000000000006</v>
      </c>
      <c r="C340" s="128"/>
      <c r="D340" s="54">
        <f t="shared" si="334"/>
        <v>0.7</v>
      </c>
      <c r="E340" s="54">
        <f t="shared" si="335"/>
        <v>70.600000000000009</v>
      </c>
      <c r="F340" s="54">
        <v>10.8</v>
      </c>
      <c r="G340" s="53">
        <f t="shared" si="336"/>
        <v>81.400000000000006</v>
      </c>
      <c r="H340" s="47">
        <f t="shared" si="337"/>
        <v>2.4420000000000002</v>
      </c>
      <c r="I340" s="47">
        <f t="shared" si="338"/>
        <v>83.842000000000013</v>
      </c>
      <c r="J340" s="55"/>
      <c r="K340" s="56">
        <f t="shared" si="339"/>
        <v>83.842000000000013</v>
      </c>
      <c r="L340" s="55"/>
      <c r="M340" s="55">
        <f t="shared" si="340"/>
        <v>0.84</v>
      </c>
      <c r="N340" s="55">
        <f t="shared" si="341"/>
        <v>84.682000000000016</v>
      </c>
      <c r="O340" s="110">
        <f t="shared" si="342"/>
        <v>5.0809200000000008</v>
      </c>
      <c r="P340" s="54">
        <f t="shared" si="343"/>
        <v>89.762920000000022</v>
      </c>
      <c r="Q340" s="147">
        <v>20.51</v>
      </c>
      <c r="R340" s="53">
        <f t="shared" si="344"/>
        <v>69.252920000000017</v>
      </c>
      <c r="S340" s="56">
        <f t="shared" si="345"/>
        <v>6.9252920000000016</v>
      </c>
      <c r="T340" s="52" t="s">
        <v>330</v>
      </c>
    </row>
    <row r="341" spans="1:24" s="52" customFormat="1" x14ac:dyDescent="0.4">
      <c r="A341" s="71" t="s">
        <v>227</v>
      </c>
      <c r="B341" s="149">
        <v>69.900000000000006</v>
      </c>
      <c r="C341" s="128"/>
      <c r="D341" s="54">
        <f t="shared" si="334"/>
        <v>0.7</v>
      </c>
      <c r="E341" s="54">
        <f t="shared" si="335"/>
        <v>70.600000000000009</v>
      </c>
      <c r="F341" s="54">
        <v>10.8</v>
      </c>
      <c r="G341" s="53">
        <f t="shared" si="336"/>
        <v>81.400000000000006</v>
      </c>
      <c r="H341" s="47">
        <f t="shared" si="337"/>
        <v>2.4420000000000002</v>
      </c>
      <c r="I341" s="47">
        <f t="shared" si="338"/>
        <v>83.842000000000013</v>
      </c>
      <c r="J341" s="55"/>
      <c r="K341" s="56">
        <f t="shared" si="339"/>
        <v>83.842000000000013</v>
      </c>
      <c r="L341" s="55"/>
      <c r="M341" s="55">
        <f t="shared" si="340"/>
        <v>0.84</v>
      </c>
      <c r="N341" s="55">
        <f t="shared" si="341"/>
        <v>84.682000000000016</v>
      </c>
      <c r="O341" s="110">
        <f t="shared" si="342"/>
        <v>5.0809200000000008</v>
      </c>
      <c r="P341" s="54">
        <f t="shared" si="343"/>
        <v>89.762920000000022</v>
      </c>
      <c r="Q341" s="147">
        <v>20.51</v>
      </c>
      <c r="R341" s="53">
        <f t="shared" si="344"/>
        <v>69.252920000000017</v>
      </c>
      <c r="S341" s="56">
        <f t="shared" si="345"/>
        <v>6.9252920000000016</v>
      </c>
      <c r="T341" s="52" t="s">
        <v>330</v>
      </c>
    </row>
    <row r="342" spans="1:24" s="52" customFormat="1" x14ac:dyDescent="0.4">
      <c r="A342" s="71" t="s">
        <v>475</v>
      </c>
      <c r="B342" s="149">
        <v>69.900000000000006</v>
      </c>
      <c r="C342" s="128"/>
      <c r="D342" s="54">
        <f t="shared" si="334"/>
        <v>0.7</v>
      </c>
      <c r="E342" s="54">
        <f t="shared" si="335"/>
        <v>70.600000000000009</v>
      </c>
      <c r="F342" s="54">
        <v>10.8</v>
      </c>
      <c r="G342" s="53">
        <f t="shared" si="336"/>
        <v>81.400000000000006</v>
      </c>
      <c r="H342" s="47">
        <f t="shared" si="337"/>
        <v>2.4420000000000002</v>
      </c>
      <c r="I342" s="47">
        <f t="shared" si="338"/>
        <v>83.842000000000013</v>
      </c>
      <c r="J342" s="55"/>
      <c r="K342" s="56">
        <f t="shared" si="339"/>
        <v>83.842000000000013</v>
      </c>
      <c r="L342" s="55"/>
      <c r="M342" s="55">
        <f t="shared" si="340"/>
        <v>0.84</v>
      </c>
      <c r="N342" s="55">
        <f t="shared" si="341"/>
        <v>84.682000000000016</v>
      </c>
      <c r="O342" s="110">
        <f t="shared" si="342"/>
        <v>5.0809200000000008</v>
      </c>
      <c r="P342" s="54">
        <f t="shared" si="343"/>
        <v>89.762920000000022</v>
      </c>
      <c r="Q342" s="147">
        <v>20.51</v>
      </c>
      <c r="R342" s="53">
        <f t="shared" si="344"/>
        <v>69.252920000000017</v>
      </c>
      <c r="S342" s="56">
        <f t="shared" si="345"/>
        <v>6.9252920000000016</v>
      </c>
      <c r="T342" s="52" t="s">
        <v>330</v>
      </c>
    </row>
    <row r="343" spans="1:24" s="52" customFormat="1" x14ac:dyDescent="0.4">
      <c r="A343" s="71" t="s">
        <v>228</v>
      </c>
      <c r="B343" s="149">
        <v>69.900000000000006</v>
      </c>
      <c r="C343" s="128"/>
      <c r="D343" s="54">
        <f t="shared" si="334"/>
        <v>0.7</v>
      </c>
      <c r="E343" s="54">
        <f t="shared" si="335"/>
        <v>70.600000000000009</v>
      </c>
      <c r="F343" s="54">
        <v>10.8</v>
      </c>
      <c r="G343" s="53">
        <f t="shared" si="336"/>
        <v>81.400000000000006</v>
      </c>
      <c r="H343" s="47">
        <f t="shared" si="337"/>
        <v>2.4420000000000002</v>
      </c>
      <c r="I343" s="47">
        <f t="shared" si="338"/>
        <v>83.842000000000013</v>
      </c>
      <c r="J343" s="55"/>
      <c r="K343" s="56">
        <f t="shared" si="339"/>
        <v>83.842000000000013</v>
      </c>
      <c r="L343" s="55"/>
      <c r="M343" s="55">
        <f t="shared" si="340"/>
        <v>0.84</v>
      </c>
      <c r="N343" s="55">
        <f t="shared" si="341"/>
        <v>84.682000000000016</v>
      </c>
      <c r="O343" s="110">
        <f t="shared" si="342"/>
        <v>5.0809200000000008</v>
      </c>
      <c r="P343" s="54">
        <f t="shared" si="343"/>
        <v>89.762920000000022</v>
      </c>
      <c r="Q343" s="147">
        <v>20.51</v>
      </c>
      <c r="R343" s="53">
        <f t="shared" si="344"/>
        <v>69.252920000000017</v>
      </c>
      <c r="S343" s="56">
        <f t="shared" si="345"/>
        <v>6.9252920000000016</v>
      </c>
      <c r="T343" s="52" t="s">
        <v>330</v>
      </c>
    </row>
    <row r="344" spans="1:24" s="52" customFormat="1" x14ac:dyDescent="0.4">
      <c r="A344" s="71" t="s">
        <v>476</v>
      </c>
      <c r="B344" s="149">
        <v>69.900000000000006</v>
      </c>
      <c r="C344" s="128"/>
      <c r="D344" s="54">
        <f t="shared" si="334"/>
        <v>0.7</v>
      </c>
      <c r="E344" s="54">
        <f t="shared" si="335"/>
        <v>70.600000000000009</v>
      </c>
      <c r="F344" s="54">
        <v>10.8</v>
      </c>
      <c r="G344" s="53">
        <f t="shared" si="336"/>
        <v>81.400000000000006</v>
      </c>
      <c r="H344" s="47">
        <f t="shared" si="337"/>
        <v>2.4420000000000002</v>
      </c>
      <c r="I344" s="47">
        <f t="shared" si="338"/>
        <v>83.842000000000013</v>
      </c>
      <c r="J344" s="55"/>
      <c r="K344" s="56">
        <f t="shared" si="339"/>
        <v>83.842000000000013</v>
      </c>
      <c r="L344" s="55"/>
      <c r="M344" s="55">
        <f t="shared" si="340"/>
        <v>0.84</v>
      </c>
      <c r="N344" s="55">
        <f t="shared" si="341"/>
        <v>84.682000000000016</v>
      </c>
      <c r="O344" s="110">
        <f t="shared" si="342"/>
        <v>5.0809200000000008</v>
      </c>
      <c r="P344" s="54">
        <f t="shared" si="343"/>
        <v>89.762920000000022</v>
      </c>
      <c r="Q344" s="147">
        <v>20.51</v>
      </c>
      <c r="R344" s="53">
        <f t="shared" si="344"/>
        <v>69.252920000000017</v>
      </c>
      <c r="S344" s="56">
        <f t="shared" si="345"/>
        <v>6.9252920000000016</v>
      </c>
    </row>
    <row r="345" spans="1:24" s="52" customFormat="1" x14ac:dyDescent="0.4">
      <c r="A345" s="71"/>
      <c r="B345" s="36"/>
      <c r="C345" s="128"/>
      <c r="D345" s="54"/>
      <c r="E345" s="54"/>
      <c r="F345" s="54"/>
      <c r="G345" s="53"/>
      <c r="H345" s="47"/>
      <c r="I345" s="47"/>
      <c r="J345" s="55"/>
      <c r="K345" s="56"/>
      <c r="L345" s="55"/>
      <c r="M345" s="55"/>
      <c r="N345" s="55"/>
      <c r="O345" s="110"/>
      <c r="P345" s="54"/>
      <c r="Q345" s="98"/>
      <c r="R345" s="53"/>
      <c r="S345" s="56"/>
      <c r="T345" s="52" t="s">
        <v>330</v>
      </c>
    </row>
    <row r="346" spans="1:24" s="52" customFormat="1" x14ac:dyDescent="0.4">
      <c r="A346" s="71" t="s">
        <v>477</v>
      </c>
      <c r="B346" s="149">
        <v>57.85</v>
      </c>
      <c r="C346" s="128"/>
      <c r="D346" s="54">
        <f t="shared" si="334"/>
        <v>0.57999999999999996</v>
      </c>
      <c r="E346" s="54">
        <f t="shared" si="335"/>
        <v>58.43</v>
      </c>
      <c r="F346" s="54">
        <v>10.8</v>
      </c>
      <c r="G346" s="53">
        <f t="shared" si="336"/>
        <v>69.23</v>
      </c>
      <c r="H346" s="47">
        <f t="shared" si="337"/>
        <v>2.0769000000000002</v>
      </c>
      <c r="I346" s="47">
        <f t="shared" si="338"/>
        <v>71.306899999999999</v>
      </c>
      <c r="J346" s="55"/>
      <c r="K346" s="56">
        <f t="shared" si="339"/>
        <v>71.306899999999999</v>
      </c>
      <c r="L346" s="55"/>
      <c r="M346" s="55">
        <f t="shared" si="340"/>
        <v>0.72</v>
      </c>
      <c r="N346" s="55">
        <f t="shared" si="341"/>
        <v>72.026899999999998</v>
      </c>
      <c r="O346" s="110">
        <f t="shared" si="342"/>
        <v>4.3216139999999994</v>
      </c>
      <c r="P346" s="54">
        <f t="shared" si="343"/>
        <v>76.348513999999994</v>
      </c>
      <c r="Q346" s="98"/>
      <c r="R346" s="53">
        <f t="shared" si="344"/>
        <v>76.348513999999994</v>
      </c>
      <c r="S346" s="56">
        <f t="shared" si="345"/>
        <v>7.6348513999999996</v>
      </c>
      <c r="T346" s="52" t="s">
        <v>330</v>
      </c>
    </row>
    <row r="347" spans="1:24" s="52" customFormat="1" x14ac:dyDescent="0.4">
      <c r="A347" s="71" t="s">
        <v>478</v>
      </c>
      <c r="B347" s="149">
        <v>57.85</v>
      </c>
      <c r="C347" s="128"/>
      <c r="D347" s="54">
        <f t="shared" si="334"/>
        <v>0.57999999999999996</v>
      </c>
      <c r="E347" s="54">
        <f t="shared" si="335"/>
        <v>58.43</v>
      </c>
      <c r="F347" s="54">
        <v>10.8</v>
      </c>
      <c r="G347" s="53">
        <f t="shared" si="336"/>
        <v>69.23</v>
      </c>
      <c r="H347" s="47">
        <f t="shared" si="337"/>
        <v>2.0769000000000002</v>
      </c>
      <c r="I347" s="47">
        <f t="shared" si="338"/>
        <v>71.306899999999999</v>
      </c>
      <c r="J347" s="55"/>
      <c r="K347" s="56">
        <f t="shared" si="339"/>
        <v>71.306899999999999</v>
      </c>
      <c r="L347" s="55"/>
      <c r="M347" s="55">
        <f t="shared" si="340"/>
        <v>0.72</v>
      </c>
      <c r="N347" s="55">
        <f t="shared" si="341"/>
        <v>72.026899999999998</v>
      </c>
      <c r="O347" s="110">
        <f t="shared" si="342"/>
        <v>4.3216139999999994</v>
      </c>
      <c r="P347" s="54">
        <f t="shared" si="343"/>
        <v>76.348513999999994</v>
      </c>
      <c r="Q347" s="98"/>
      <c r="R347" s="53">
        <f t="shared" si="344"/>
        <v>76.348513999999994</v>
      </c>
      <c r="S347" s="56">
        <f t="shared" si="345"/>
        <v>7.6348513999999996</v>
      </c>
    </row>
    <row r="348" spans="1:24" s="52" customFormat="1" x14ac:dyDescent="0.4">
      <c r="A348" s="71" t="s">
        <v>479</v>
      </c>
      <c r="B348" s="149">
        <v>57.85</v>
      </c>
      <c r="C348" s="128"/>
      <c r="D348" s="54">
        <f t="shared" si="334"/>
        <v>0.57999999999999996</v>
      </c>
      <c r="E348" s="54">
        <f t="shared" si="335"/>
        <v>58.43</v>
      </c>
      <c r="F348" s="54">
        <v>10.8</v>
      </c>
      <c r="G348" s="53">
        <f t="shared" si="336"/>
        <v>69.23</v>
      </c>
      <c r="H348" s="47">
        <f t="shared" si="337"/>
        <v>2.0769000000000002</v>
      </c>
      <c r="I348" s="47">
        <f t="shared" si="338"/>
        <v>71.306899999999999</v>
      </c>
      <c r="J348" s="55"/>
      <c r="K348" s="56">
        <f t="shared" si="339"/>
        <v>71.306899999999999</v>
      </c>
      <c r="L348" s="55"/>
      <c r="M348" s="55">
        <f t="shared" si="340"/>
        <v>0.72</v>
      </c>
      <c r="N348" s="55">
        <f t="shared" si="341"/>
        <v>72.026899999999998</v>
      </c>
      <c r="O348" s="110">
        <f t="shared" si="342"/>
        <v>4.3216139999999994</v>
      </c>
      <c r="P348" s="54">
        <f t="shared" si="343"/>
        <v>76.348513999999994</v>
      </c>
      <c r="Q348" s="98"/>
      <c r="R348" s="53">
        <f t="shared" si="344"/>
        <v>76.348513999999994</v>
      </c>
      <c r="S348" s="56">
        <f t="shared" si="345"/>
        <v>7.6348513999999996</v>
      </c>
      <c r="T348" s="52" t="s">
        <v>330</v>
      </c>
      <c r="X348" s="144"/>
    </row>
    <row r="349" spans="1:24" s="52" customFormat="1" x14ac:dyDescent="0.4">
      <c r="A349" s="71" t="s">
        <v>480</v>
      </c>
      <c r="B349" s="149">
        <v>57.85</v>
      </c>
      <c r="C349" s="128"/>
      <c r="D349" s="54">
        <f t="shared" si="334"/>
        <v>0.57999999999999996</v>
      </c>
      <c r="E349" s="54">
        <f t="shared" si="335"/>
        <v>58.43</v>
      </c>
      <c r="F349" s="54">
        <v>10.8</v>
      </c>
      <c r="G349" s="53">
        <f t="shared" si="336"/>
        <v>69.23</v>
      </c>
      <c r="H349" s="47">
        <f t="shared" si="337"/>
        <v>2.0769000000000002</v>
      </c>
      <c r="I349" s="47">
        <f t="shared" si="338"/>
        <v>71.306899999999999</v>
      </c>
      <c r="J349" s="55"/>
      <c r="K349" s="56">
        <f t="shared" si="339"/>
        <v>71.306899999999999</v>
      </c>
      <c r="L349" s="55"/>
      <c r="M349" s="55">
        <f t="shared" si="340"/>
        <v>0.72</v>
      </c>
      <c r="N349" s="55">
        <f t="shared" si="341"/>
        <v>72.026899999999998</v>
      </c>
      <c r="O349" s="110">
        <f t="shared" si="342"/>
        <v>4.3216139999999994</v>
      </c>
      <c r="P349" s="54">
        <f t="shared" si="343"/>
        <v>76.348513999999994</v>
      </c>
      <c r="Q349" s="98"/>
      <c r="R349" s="53">
        <f t="shared" si="344"/>
        <v>76.348513999999994</v>
      </c>
      <c r="S349" s="56">
        <f t="shared" si="345"/>
        <v>7.6348513999999996</v>
      </c>
      <c r="T349" s="52" t="s">
        <v>330</v>
      </c>
      <c r="X349" s="144"/>
    </row>
    <row r="350" spans="1:24" s="52" customFormat="1" x14ac:dyDescent="0.4">
      <c r="A350" s="71" t="s">
        <v>482</v>
      </c>
      <c r="B350" s="149">
        <v>57.85</v>
      </c>
      <c r="C350" s="128"/>
      <c r="D350" s="54">
        <f t="shared" si="334"/>
        <v>0.57999999999999996</v>
      </c>
      <c r="E350" s="54">
        <f t="shared" si="335"/>
        <v>58.43</v>
      </c>
      <c r="F350" s="54">
        <v>10.8</v>
      </c>
      <c r="G350" s="53">
        <f t="shared" si="336"/>
        <v>69.23</v>
      </c>
      <c r="H350" s="47">
        <f t="shared" si="337"/>
        <v>2.0769000000000002</v>
      </c>
      <c r="I350" s="47">
        <f t="shared" si="338"/>
        <v>71.306899999999999</v>
      </c>
      <c r="J350" s="55"/>
      <c r="K350" s="56">
        <f t="shared" si="339"/>
        <v>71.306899999999999</v>
      </c>
      <c r="L350" s="55"/>
      <c r="M350" s="55">
        <f t="shared" si="340"/>
        <v>0.72</v>
      </c>
      <c r="N350" s="55">
        <f t="shared" si="341"/>
        <v>72.026899999999998</v>
      </c>
      <c r="O350" s="110">
        <f t="shared" si="342"/>
        <v>4.3216139999999994</v>
      </c>
      <c r="P350" s="54">
        <f t="shared" si="343"/>
        <v>76.348513999999994</v>
      </c>
      <c r="Q350" s="98"/>
      <c r="R350" s="53">
        <f t="shared" si="344"/>
        <v>76.348513999999994</v>
      </c>
      <c r="S350" s="56">
        <f t="shared" si="345"/>
        <v>7.6348513999999996</v>
      </c>
      <c r="T350" s="52" t="s">
        <v>330</v>
      </c>
      <c r="X350" s="144"/>
    </row>
    <row r="351" spans="1:24" s="52" customFormat="1" x14ac:dyDescent="0.4">
      <c r="A351" s="71" t="s">
        <v>481</v>
      </c>
      <c r="B351" s="149">
        <v>57.85</v>
      </c>
      <c r="C351" s="128"/>
      <c r="D351" s="54">
        <f t="shared" si="334"/>
        <v>0.57999999999999996</v>
      </c>
      <c r="E351" s="54">
        <f t="shared" si="335"/>
        <v>58.43</v>
      </c>
      <c r="F351" s="54">
        <v>10.8</v>
      </c>
      <c r="G351" s="53">
        <f t="shared" si="336"/>
        <v>69.23</v>
      </c>
      <c r="H351" s="47">
        <f t="shared" si="337"/>
        <v>2.0769000000000002</v>
      </c>
      <c r="I351" s="47">
        <f t="shared" si="338"/>
        <v>71.306899999999999</v>
      </c>
      <c r="J351" s="55"/>
      <c r="K351" s="56">
        <f t="shared" si="339"/>
        <v>71.306899999999999</v>
      </c>
      <c r="L351" s="55"/>
      <c r="M351" s="55">
        <f t="shared" si="340"/>
        <v>0.72</v>
      </c>
      <c r="N351" s="55">
        <f t="shared" si="341"/>
        <v>72.026899999999998</v>
      </c>
      <c r="O351" s="110">
        <f t="shared" si="342"/>
        <v>4.3216139999999994</v>
      </c>
      <c r="P351" s="54">
        <f t="shared" si="343"/>
        <v>76.348513999999994</v>
      </c>
      <c r="Q351" s="98"/>
      <c r="R351" s="53">
        <f t="shared" si="344"/>
        <v>76.348513999999994</v>
      </c>
      <c r="S351" s="56">
        <f t="shared" si="345"/>
        <v>7.6348513999999996</v>
      </c>
      <c r="T351" s="52" t="s">
        <v>330</v>
      </c>
      <c r="X351" s="144"/>
    </row>
    <row r="352" spans="1:24" s="52" customFormat="1" x14ac:dyDescent="0.4">
      <c r="A352" s="71"/>
      <c r="B352" s="156"/>
      <c r="C352" s="131"/>
      <c r="D352" s="113"/>
      <c r="E352" s="113"/>
      <c r="F352" s="113"/>
      <c r="G352" s="112"/>
      <c r="H352" s="114"/>
      <c r="I352" s="114"/>
      <c r="J352" s="115"/>
      <c r="K352" s="116"/>
      <c r="L352" s="115"/>
      <c r="M352" s="115"/>
      <c r="N352" s="115"/>
      <c r="O352" s="117"/>
      <c r="P352" s="113"/>
      <c r="Q352" s="118"/>
      <c r="R352" s="112"/>
      <c r="S352" s="116"/>
      <c r="T352" s="52" t="s">
        <v>330</v>
      </c>
      <c r="X352" s="144"/>
    </row>
    <row r="353" spans="1:24" s="52" customFormat="1" x14ac:dyDescent="0.4">
      <c r="A353" s="71" t="s">
        <v>483</v>
      </c>
      <c r="B353" s="149">
        <v>108</v>
      </c>
      <c r="C353" s="128"/>
      <c r="D353" s="54">
        <f>ROUNDUP(((B353-C353)*$D$4),2)</f>
        <v>1.08</v>
      </c>
      <c r="E353" s="54">
        <f>(B353-C353)+D353</f>
        <v>109.08</v>
      </c>
      <c r="F353" s="54">
        <v>10.8</v>
      </c>
      <c r="G353" s="53">
        <f>E353+$F$4</f>
        <v>119.88</v>
      </c>
      <c r="H353" s="47">
        <f>G353*$H$4</f>
        <v>3.5963999999999996</v>
      </c>
      <c r="I353" s="47">
        <f>G353+H353</f>
        <v>123.4764</v>
      </c>
      <c r="J353" s="55"/>
      <c r="K353" s="56">
        <f>I353-J353</f>
        <v>123.4764</v>
      </c>
      <c r="L353" s="55"/>
      <c r="M353" s="55">
        <f>ROUNDUP((K353*$M$4),2)</f>
        <v>1.24</v>
      </c>
      <c r="N353" s="55">
        <f>(K353-L353)+M353</f>
        <v>124.71639999999999</v>
      </c>
      <c r="O353" s="110">
        <f>(K353-L353+M353)*$O$4</f>
        <v>7.4829839999999992</v>
      </c>
      <c r="P353" s="54">
        <f>N353+O353</f>
        <v>132.19938399999998</v>
      </c>
      <c r="Q353" s="98">
        <v>0</v>
      </c>
      <c r="R353" s="53">
        <f>P353-Q353</f>
        <v>132.19938399999998</v>
      </c>
      <c r="S353" s="56">
        <f>R353/10</f>
        <v>13.219938399999998</v>
      </c>
      <c r="T353" s="52" t="s">
        <v>330</v>
      </c>
      <c r="X353" s="144"/>
    </row>
    <row r="354" spans="1:24" s="52" customFormat="1" x14ac:dyDescent="0.4">
      <c r="A354" s="71"/>
      <c r="B354" s="156"/>
      <c r="C354" s="131"/>
      <c r="D354" s="113"/>
      <c r="E354" s="113"/>
      <c r="F354" s="113"/>
      <c r="G354" s="112"/>
      <c r="H354" s="114"/>
      <c r="I354" s="114"/>
      <c r="J354" s="115"/>
      <c r="K354" s="116"/>
      <c r="L354" s="115"/>
      <c r="M354" s="115"/>
      <c r="N354" s="115"/>
      <c r="O354" s="117"/>
      <c r="P354" s="113"/>
      <c r="Q354" s="118"/>
      <c r="R354" s="112"/>
      <c r="S354" s="116"/>
      <c r="T354" s="52" t="s">
        <v>330</v>
      </c>
      <c r="X354" s="144"/>
    </row>
    <row r="355" spans="1:24" s="52" customFormat="1" x14ac:dyDescent="0.4">
      <c r="A355" s="71" t="s">
        <v>484</v>
      </c>
      <c r="B355" s="149">
        <v>108</v>
      </c>
      <c r="C355" s="128"/>
      <c r="D355" s="54">
        <f>ROUNDUP(((B355-C355)*$D$4),2)</f>
        <v>1.08</v>
      </c>
      <c r="E355" s="54">
        <f>(B355-C355)+D355</f>
        <v>109.08</v>
      </c>
      <c r="F355" s="54">
        <v>12.8</v>
      </c>
      <c r="G355" s="53">
        <f>E355+$F$4</f>
        <v>119.88</v>
      </c>
      <c r="H355" s="47">
        <f t="shared" ref="H355:H356" si="346">G355*$H$4</f>
        <v>3.5963999999999996</v>
      </c>
      <c r="I355" s="47">
        <f t="shared" ref="I355:I356" si="347">G355+H355</f>
        <v>123.4764</v>
      </c>
      <c r="J355" s="55"/>
      <c r="K355" s="56">
        <f t="shared" ref="K355:K356" si="348">I355-J355</f>
        <v>123.4764</v>
      </c>
      <c r="L355" s="55"/>
      <c r="M355" s="55">
        <f t="shared" ref="M355:M356" si="349">ROUNDUP((K355*$M$4),2)</f>
        <v>1.24</v>
      </c>
      <c r="N355" s="55">
        <f t="shared" ref="N355:N356" si="350">(K355-L355)+M355</f>
        <v>124.71639999999999</v>
      </c>
      <c r="O355" s="110">
        <f t="shared" ref="O355:O356" si="351">(K355-L355+M355)*$O$4</f>
        <v>7.4829839999999992</v>
      </c>
      <c r="P355" s="54">
        <f t="shared" ref="P355:P356" si="352">N355+O355</f>
        <v>132.19938399999998</v>
      </c>
      <c r="Q355" s="98">
        <v>0</v>
      </c>
      <c r="R355" s="53">
        <f t="shared" ref="R355:R356" si="353">P355-Q355</f>
        <v>132.19938399999998</v>
      </c>
      <c r="S355" s="56">
        <f t="shared" ref="S355:S356" si="354">R355/10</f>
        <v>13.219938399999998</v>
      </c>
      <c r="T355" s="52" t="s">
        <v>330</v>
      </c>
      <c r="X355" s="144"/>
    </row>
    <row r="356" spans="1:24" s="52" customFormat="1" x14ac:dyDescent="0.4">
      <c r="A356" s="71" t="s">
        <v>485</v>
      </c>
      <c r="B356" s="149">
        <v>108</v>
      </c>
      <c r="C356" s="128"/>
      <c r="D356" s="54">
        <f>ROUNDUP(((B356-C356)*$D$4),2)</f>
        <v>1.08</v>
      </c>
      <c r="E356" s="54">
        <f>(B356-C356)+D356</f>
        <v>109.08</v>
      </c>
      <c r="F356" s="54">
        <v>12.8</v>
      </c>
      <c r="G356" s="53">
        <f>E356+$F$4</f>
        <v>119.88</v>
      </c>
      <c r="H356" s="47">
        <f t="shared" si="346"/>
        <v>3.5963999999999996</v>
      </c>
      <c r="I356" s="47">
        <f t="shared" si="347"/>
        <v>123.4764</v>
      </c>
      <c r="J356" s="55"/>
      <c r="K356" s="56">
        <f t="shared" si="348"/>
        <v>123.4764</v>
      </c>
      <c r="L356" s="55"/>
      <c r="M356" s="55">
        <f t="shared" si="349"/>
        <v>1.24</v>
      </c>
      <c r="N356" s="55">
        <f t="shared" si="350"/>
        <v>124.71639999999999</v>
      </c>
      <c r="O356" s="110">
        <f t="shared" si="351"/>
        <v>7.4829839999999992</v>
      </c>
      <c r="P356" s="54">
        <f t="shared" si="352"/>
        <v>132.19938399999998</v>
      </c>
      <c r="Q356" s="98">
        <v>0</v>
      </c>
      <c r="R356" s="53">
        <f t="shared" si="353"/>
        <v>132.19938399999998</v>
      </c>
      <c r="S356" s="56">
        <f t="shared" si="354"/>
        <v>13.219938399999998</v>
      </c>
      <c r="T356" s="52" t="s">
        <v>330</v>
      </c>
      <c r="X356" s="144"/>
    </row>
    <row r="357" spans="1:24" s="52" customFormat="1" x14ac:dyDescent="0.4">
      <c r="A357" s="71"/>
      <c r="B357" s="156"/>
      <c r="C357" s="131"/>
      <c r="D357" s="113"/>
      <c r="E357" s="113"/>
      <c r="F357" s="113"/>
      <c r="G357" s="112"/>
      <c r="H357" s="114"/>
      <c r="I357" s="114"/>
      <c r="J357" s="115"/>
      <c r="K357" s="116"/>
      <c r="L357" s="115"/>
      <c r="M357" s="115"/>
      <c r="N357" s="115"/>
      <c r="O357" s="117"/>
      <c r="P357" s="113"/>
      <c r="Q357" s="118"/>
      <c r="R357" s="112"/>
      <c r="S357" s="116"/>
      <c r="T357" s="52" t="s">
        <v>330</v>
      </c>
      <c r="X357" s="144"/>
    </row>
    <row r="358" spans="1:24" s="52" customFormat="1" x14ac:dyDescent="0.4">
      <c r="A358" s="71" t="s">
        <v>486</v>
      </c>
      <c r="B358" s="171">
        <v>108</v>
      </c>
      <c r="C358" s="128"/>
      <c r="D358" s="54">
        <f t="shared" ref="D358:D363" si="355">ROUNDUP(((B358-C358)*$D$4),2)</f>
        <v>1.08</v>
      </c>
      <c r="E358" s="54">
        <f t="shared" ref="E358:E363" si="356">(B358-C358)+D358</f>
        <v>109.08</v>
      </c>
      <c r="F358" s="54">
        <v>14.8</v>
      </c>
      <c r="G358" s="53">
        <f t="shared" ref="G358:G363" si="357">E358+$F$4</f>
        <v>119.88</v>
      </c>
      <c r="H358" s="47">
        <f t="shared" ref="H358:H363" si="358">G358*$H$4</f>
        <v>3.5963999999999996</v>
      </c>
      <c r="I358" s="47">
        <f t="shared" ref="I358:I363" si="359">G358+H358</f>
        <v>123.4764</v>
      </c>
      <c r="J358" s="55"/>
      <c r="K358" s="56">
        <f t="shared" ref="K358:K363" si="360">I358-J358</f>
        <v>123.4764</v>
      </c>
      <c r="L358" s="55"/>
      <c r="M358" s="55">
        <f t="shared" ref="M358:M363" si="361">ROUNDUP((K358*$M$4),2)</f>
        <v>1.24</v>
      </c>
      <c r="N358" s="55">
        <f t="shared" ref="N358:N363" si="362">(K358-L358)+M358</f>
        <v>124.71639999999999</v>
      </c>
      <c r="O358" s="110">
        <f t="shared" ref="O358:O363" si="363">(K358-L358+M358)*$O$4</f>
        <v>7.4829839999999992</v>
      </c>
      <c r="P358" s="54">
        <f t="shared" ref="P358:P363" si="364">N358+O358</f>
        <v>132.19938399999998</v>
      </c>
      <c r="Q358" s="98">
        <v>0</v>
      </c>
      <c r="R358" s="53">
        <f t="shared" ref="R358:R363" si="365">P358-Q358</f>
        <v>132.19938399999998</v>
      </c>
      <c r="S358" s="56">
        <f t="shared" ref="S358:S363" si="366">R358/10</f>
        <v>13.219938399999998</v>
      </c>
      <c r="T358" s="52" t="s">
        <v>330</v>
      </c>
      <c r="X358" s="144"/>
    </row>
    <row r="359" spans="1:24" s="52" customFormat="1" x14ac:dyDescent="0.4">
      <c r="A359" s="71" t="s">
        <v>229</v>
      </c>
      <c r="B359" s="171">
        <v>108</v>
      </c>
      <c r="C359" s="128"/>
      <c r="D359" s="54">
        <f t="shared" si="355"/>
        <v>1.08</v>
      </c>
      <c r="E359" s="54">
        <f t="shared" si="356"/>
        <v>109.08</v>
      </c>
      <c r="F359" s="54">
        <v>14.8</v>
      </c>
      <c r="G359" s="53">
        <f t="shared" si="357"/>
        <v>119.88</v>
      </c>
      <c r="H359" s="47">
        <f t="shared" si="358"/>
        <v>3.5963999999999996</v>
      </c>
      <c r="I359" s="47">
        <f t="shared" si="359"/>
        <v>123.4764</v>
      </c>
      <c r="J359" s="55"/>
      <c r="K359" s="56">
        <f t="shared" si="360"/>
        <v>123.4764</v>
      </c>
      <c r="L359" s="55"/>
      <c r="M359" s="55">
        <f t="shared" si="361"/>
        <v>1.24</v>
      </c>
      <c r="N359" s="55">
        <f t="shared" si="362"/>
        <v>124.71639999999999</v>
      </c>
      <c r="O359" s="110">
        <f t="shared" si="363"/>
        <v>7.4829839999999992</v>
      </c>
      <c r="P359" s="54">
        <f t="shared" si="364"/>
        <v>132.19938399999998</v>
      </c>
      <c r="Q359" s="98">
        <v>0</v>
      </c>
      <c r="R359" s="53">
        <f t="shared" si="365"/>
        <v>132.19938399999998</v>
      </c>
      <c r="S359" s="56">
        <f t="shared" si="366"/>
        <v>13.219938399999998</v>
      </c>
      <c r="T359" s="52" t="s">
        <v>330</v>
      </c>
      <c r="X359" s="144"/>
    </row>
    <row r="360" spans="1:24" s="52" customFormat="1" x14ac:dyDescent="0.4">
      <c r="A360" s="71" t="s">
        <v>487</v>
      </c>
      <c r="B360" s="171">
        <v>108</v>
      </c>
      <c r="C360" s="128"/>
      <c r="D360" s="54">
        <f t="shared" si="355"/>
        <v>1.08</v>
      </c>
      <c r="E360" s="54">
        <f t="shared" si="356"/>
        <v>109.08</v>
      </c>
      <c r="F360" s="54">
        <v>14.8</v>
      </c>
      <c r="G360" s="53">
        <f t="shared" si="357"/>
        <v>119.88</v>
      </c>
      <c r="H360" s="47">
        <f t="shared" si="358"/>
        <v>3.5963999999999996</v>
      </c>
      <c r="I360" s="47">
        <f t="shared" si="359"/>
        <v>123.4764</v>
      </c>
      <c r="J360" s="55"/>
      <c r="K360" s="56">
        <f t="shared" si="360"/>
        <v>123.4764</v>
      </c>
      <c r="L360" s="55"/>
      <c r="M360" s="55">
        <f t="shared" si="361"/>
        <v>1.24</v>
      </c>
      <c r="N360" s="55">
        <f t="shared" si="362"/>
        <v>124.71639999999999</v>
      </c>
      <c r="O360" s="110">
        <f t="shared" si="363"/>
        <v>7.4829839999999992</v>
      </c>
      <c r="P360" s="54">
        <f t="shared" si="364"/>
        <v>132.19938399999998</v>
      </c>
      <c r="Q360" s="98">
        <v>0</v>
      </c>
      <c r="R360" s="53">
        <f t="shared" si="365"/>
        <v>132.19938399999998</v>
      </c>
      <c r="S360" s="56">
        <f t="shared" si="366"/>
        <v>13.219938399999998</v>
      </c>
      <c r="T360" s="52" t="s">
        <v>330</v>
      </c>
      <c r="X360" s="144"/>
    </row>
    <row r="361" spans="1:24" s="52" customFormat="1" x14ac:dyDescent="0.4">
      <c r="A361" s="71" t="s">
        <v>488</v>
      </c>
      <c r="B361" s="171">
        <v>108</v>
      </c>
      <c r="C361" s="128"/>
      <c r="D361" s="54">
        <f t="shared" si="355"/>
        <v>1.08</v>
      </c>
      <c r="E361" s="54">
        <f t="shared" si="356"/>
        <v>109.08</v>
      </c>
      <c r="F361" s="54">
        <v>14.8</v>
      </c>
      <c r="G361" s="53">
        <f t="shared" si="357"/>
        <v>119.88</v>
      </c>
      <c r="H361" s="47">
        <f t="shared" si="358"/>
        <v>3.5963999999999996</v>
      </c>
      <c r="I361" s="47">
        <f t="shared" si="359"/>
        <v>123.4764</v>
      </c>
      <c r="J361" s="55"/>
      <c r="K361" s="56">
        <f t="shared" si="360"/>
        <v>123.4764</v>
      </c>
      <c r="L361" s="55"/>
      <c r="M361" s="55">
        <f t="shared" si="361"/>
        <v>1.24</v>
      </c>
      <c r="N361" s="55">
        <f t="shared" si="362"/>
        <v>124.71639999999999</v>
      </c>
      <c r="O361" s="110">
        <f t="shared" si="363"/>
        <v>7.4829839999999992</v>
      </c>
      <c r="P361" s="54">
        <f t="shared" si="364"/>
        <v>132.19938399999998</v>
      </c>
      <c r="Q361" s="98">
        <v>0</v>
      </c>
      <c r="R361" s="53">
        <f t="shared" si="365"/>
        <v>132.19938399999998</v>
      </c>
      <c r="S361" s="56">
        <f t="shared" si="366"/>
        <v>13.219938399999998</v>
      </c>
      <c r="T361" s="52" t="s">
        <v>330</v>
      </c>
      <c r="X361" s="144"/>
    </row>
    <row r="362" spans="1:24" s="52" customFormat="1" x14ac:dyDescent="0.4">
      <c r="A362" s="71" t="s">
        <v>489</v>
      </c>
      <c r="B362" s="171">
        <v>108</v>
      </c>
      <c r="C362" s="128"/>
      <c r="D362" s="54">
        <f t="shared" si="355"/>
        <v>1.08</v>
      </c>
      <c r="E362" s="54">
        <f t="shared" si="356"/>
        <v>109.08</v>
      </c>
      <c r="F362" s="54">
        <v>14.8</v>
      </c>
      <c r="G362" s="53">
        <f t="shared" si="357"/>
        <v>119.88</v>
      </c>
      <c r="H362" s="47">
        <f t="shared" si="358"/>
        <v>3.5963999999999996</v>
      </c>
      <c r="I362" s="47">
        <f t="shared" si="359"/>
        <v>123.4764</v>
      </c>
      <c r="J362" s="55"/>
      <c r="K362" s="56">
        <f t="shared" si="360"/>
        <v>123.4764</v>
      </c>
      <c r="L362" s="55"/>
      <c r="M362" s="55">
        <f t="shared" si="361"/>
        <v>1.24</v>
      </c>
      <c r="N362" s="55">
        <f t="shared" si="362"/>
        <v>124.71639999999999</v>
      </c>
      <c r="O362" s="110">
        <f t="shared" si="363"/>
        <v>7.4829839999999992</v>
      </c>
      <c r="P362" s="54">
        <f t="shared" si="364"/>
        <v>132.19938399999998</v>
      </c>
      <c r="Q362" s="98">
        <v>0</v>
      </c>
      <c r="R362" s="53">
        <f t="shared" si="365"/>
        <v>132.19938399999998</v>
      </c>
      <c r="S362" s="56">
        <f t="shared" si="366"/>
        <v>13.219938399999998</v>
      </c>
      <c r="X362" s="144"/>
    </row>
    <row r="363" spans="1:24" s="52" customFormat="1" x14ac:dyDescent="0.4">
      <c r="A363" s="71" t="s">
        <v>490</v>
      </c>
      <c r="B363" s="171">
        <v>108</v>
      </c>
      <c r="C363" s="128"/>
      <c r="D363" s="54">
        <f t="shared" si="355"/>
        <v>1.08</v>
      </c>
      <c r="E363" s="54">
        <f t="shared" si="356"/>
        <v>109.08</v>
      </c>
      <c r="F363" s="54">
        <v>14.8</v>
      </c>
      <c r="G363" s="53">
        <f t="shared" si="357"/>
        <v>119.88</v>
      </c>
      <c r="H363" s="47">
        <f t="shared" si="358"/>
        <v>3.5963999999999996</v>
      </c>
      <c r="I363" s="47">
        <f t="shared" si="359"/>
        <v>123.4764</v>
      </c>
      <c r="J363" s="55"/>
      <c r="K363" s="56">
        <f t="shared" si="360"/>
        <v>123.4764</v>
      </c>
      <c r="L363" s="55"/>
      <c r="M363" s="55">
        <f t="shared" si="361"/>
        <v>1.24</v>
      </c>
      <c r="N363" s="55">
        <f t="shared" si="362"/>
        <v>124.71639999999999</v>
      </c>
      <c r="O363" s="110">
        <f t="shared" si="363"/>
        <v>7.4829839999999992</v>
      </c>
      <c r="P363" s="54">
        <f t="shared" si="364"/>
        <v>132.19938399999998</v>
      </c>
      <c r="Q363" s="98">
        <v>0</v>
      </c>
      <c r="R363" s="53">
        <f t="shared" si="365"/>
        <v>132.19938399999998</v>
      </c>
      <c r="S363" s="56">
        <f t="shared" si="366"/>
        <v>13.219938399999998</v>
      </c>
      <c r="T363" s="52" t="s">
        <v>330</v>
      </c>
      <c r="V363" s="52" t="s">
        <v>366</v>
      </c>
      <c r="X363" s="144"/>
    </row>
    <row r="364" spans="1:24" s="52" customFormat="1" x14ac:dyDescent="0.4">
      <c r="A364" s="71"/>
      <c r="B364" s="156"/>
      <c r="C364" s="131"/>
      <c r="D364" s="113"/>
      <c r="E364" s="113"/>
      <c r="F364" s="113"/>
      <c r="G364" s="112"/>
      <c r="H364" s="114"/>
      <c r="I364" s="114"/>
      <c r="J364" s="115"/>
      <c r="K364" s="116"/>
      <c r="L364" s="115"/>
      <c r="M364" s="115"/>
      <c r="N364" s="115"/>
      <c r="O364" s="117"/>
      <c r="P364" s="113"/>
      <c r="Q364" s="118"/>
      <c r="R364" s="112"/>
      <c r="S364" s="116"/>
      <c r="T364" s="52" t="s">
        <v>330</v>
      </c>
      <c r="V364" s="52" t="s">
        <v>366</v>
      </c>
      <c r="X364" s="144"/>
    </row>
    <row r="365" spans="1:24" s="52" customFormat="1" x14ac:dyDescent="0.4">
      <c r="A365" s="71" t="s">
        <v>491</v>
      </c>
      <c r="B365" s="149">
        <v>108</v>
      </c>
      <c r="C365" s="128"/>
      <c r="D365" s="54">
        <f t="shared" ref="D365:D370" si="367">ROUNDUP(((B365-C365)*$D$4),2)</f>
        <v>1.08</v>
      </c>
      <c r="E365" s="54">
        <f t="shared" ref="E365:E370" si="368">(B365-C365)+D365</f>
        <v>109.08</v>
      </c>
      <c r="F365" s="54">
        <v>10.8</v>
      </c>
      <c r="G365" s="53">
        <f t="shared" ref="G365:G370" si="369">E365+$F$4</f>
        <v>119.88</v>
      </c>
      <c r="H365" s="47">
        <f t="shared" ref="H365:H370" si="370">G365*$H$4</f>
        <v>3.5963999999999996</v>
      </c>
      <c r="I365" s="47">
        <f t="shared" ref="I365:I370" si="371">G365+H365</f>
        <v>123.4764</v>
      </c>
      <c r="J365" s="55"/>
      <c r="K365" s="56">
        <f t="shared" ref="K365:K370" si="372">I365-J365</f>
        <v>123.4764</v>
      </c>
      <c r="L365" s="55"/>
      <c r="M365" s="55">
        <f t="shared" ref="M365:M370" si="373">ROUNDUP((K365*$M$4),2)</f>
        <v>1.24</v>
      </c>
      <c r="N365" s="55">
        <f t="shared" ref="N365:N370" si="374">(K365-L365)+M365</f>
        <v>124.71639999999999</v>
      </c>
      <c r="O365" s="110">
        <f t="shared" ref="O365:O370" si="375">(K365-L365+M365)*$O$4</f>
        <v>7.4829839999999992</v>
      </c>
      <c r="P365" s="54">
        <f t="shared" ref="P365:P370" si="376">N365+O365</f>
        <v>132.19938399999998</v>
      </c>
      <c r="Q365" s="98">
        <v>0</v>
      </c>
      <c r="R365" s="53">
        <f t="shared" ref="R365:R370" si="377">P365-Q365</f>
        <v>132.19938399999998</v>
      </c>
      <c r="S365" s="56">
        <f t="shared" ref="S365:S370" si="378">R365/10</f>
        <v>13.219938399999998</v>
      </c>
      <c r="T365" s="52" t="s">
        <v>330</v>
      </c>
      <c r="V365" s="52" t="s">
        <v>366</v>
      </c>
      <c r="X365" s="144"/>
    </row>
    <row r="366" spans="1:24" s="52" customFormat="1" x14ac:dyDescent="0.4">
      <c r="A366" s="71" t="s">
        <v>492</v>
      </c>
      <c r="B366" s="149">
        <v>108</v>
      </c>
      <c r="C366" s="128"/>
      <c r="D366" s="54">
        <f t="shared" si="367"/>
        <v>1.08</v>
      </c>
      <c r="E366" s="54">
        <f t="shared" si="368"/>
        <v>109.08</v>
      </c>
      <c r="F366" s="54">
        <v>10.8</v>
      </c>
      <c r="G366" s="53">
        <f t="shared" si="369"/>
        <v>119.88</v>
      </c>
      <c r="H366" s="47">
        <f t="shared" si="370"/>
        <v>3.5963999999999996</v>
      </c>
      <c r="I366" s="47">
        <f t="shared" si="371"/>
        <v>123.4764</v>
      </c>
      <c r="J366" s="55"/>
      <c r="K366" s="56">
        <f t="shared" si="372"/>
        <v>123.4764</v>
      </c>
      <c r="L366" s="55"/>
      <c r="M366" s="55">
        <f t="shared" si="373"/>
        <v>1.24</v>
      </c>
      <c r="N366" s="55">
        <f t="shared" si="374"/>
        <v>124.71639999999999</v>
      </c>
      <c r="O366" s="110">
        <f t="shared" si="375"/>
        <v>7.4829839999999992</v>
      </c>
      <c r="P366" s="54">
        <f t="shared" si="376"/>
        <v>132.19938399999998</v>
      </c>
      <c r="Q366" s="98">
        <v>0</v>
      </c>
      <c r="R366" s="53">
        <f t="shared" si="377"/>
        <v>132.19938399999998</v>
      </c>
      <c r="S366" s="56">
        <f t="shared" si="378"/>
        <v>13.219938399999998</v>
      </c>
      <c r="T366" s="52" t="s">
        <v>330</v>
      </c>
      <c r="V366" s="52" t="s">
        <v>366</v>
      </c>
      <c r="X366" s="144"/>
    </row>
    <row r="367" spans="1:24" s="52" customFormat="1" x14ac:dyDescent="0.4">
      <c r="A367" s="71" t="s">
        <v>493</v>
      </c>
      <c r="B367" s="149">
        <v>108</v>
      </c>
      <c r="C367" s="128"/>
      <c r="D367" s="54">
        <f t="shared" si="367"/>
        <v>1.08</v>
      </c>
      <c r="E367" s="54">
        <f t="shared" si="368"/>
        <v>109.08</v>
      </c>
      <c r="F367" s="54">
        <v>10.8</v>
      </c>
      <c r="G367" s="53">
        <f t="shared" si="369"/>
        <v>119.88</v>
      </c>
      <c r="H367" s="47">
        <f t="shared" si="370"/>
        <v>3.5963999999999996</v>
      </c>
      <c r="I367" s="47">
        <f t="shared" si="371"/>
        <v>123.4764</v>
      </c>
      <c r="J367" s="55"/>
      <c r="K367" s="56">
        <f t="shared" si="372"/>
        <v>123.4764</v>
      </c>
      <c r="L367" s="55"/>
      <c r="M367" s="55">
        <f t="shared" si="373"/>
        <v>1.24</v>
      </c>
      <c r="N367" s="55">
        <f t="shared" si="374"/>
        <v>124.71639999999999</v>
      </c>
      <c r="O367" s="110">
        <f t="shared" si="375"/>
        <v>7.4829839999999992</v>
      </c>
      <c r="P367" s="54">
        <f t="shared" si="376"/>
        <v>132.19938399999998</v>
      </c>
      <c r="Q367" s="98">
        <v>0</v>
      </c>
      <c r="R367" s="53">
        <f t="shared" si="377"/>
        <v>132.19938399999998</v>
      </c>
      <c r="S367" s="56">
        <f t="shared" si="378"/>
        <v>13.219938399999998</v>
      </c>
      <c r="T367" s="52" t="s">
        <v>330</v>
      </c>
      <c r="V367" s="52" t="s">
        <v>366</v>
      </c>
      <c r="X367" s="144"/>
    </row>
    <row r="368" spans="1:24" s="52" customFormat="1" x14ac:dyDescent="0.4">
      <c r="A368" s="71" t="s">
        <v>494</v>
      </c>
      <c r="B368" s="149">
        <v>108</v>
      </c>
      <c r="C368" s="128"/>
      <c r="D368" s="54">
        <f t="shared" si="367"/>
        <v>1.08</v>
      </c>
      <c r="E368" s="54">
        <f t="shared" si="368"/>
        <v>109.08</v>
      </c>
      <c r="F368" s="54">
        <v>10.8</v>
      </c>
      <c r="G368" s="53">
        <f t="shared" si="369"/>
        <v>119.88</v>
      </c>
      <c r="H368" s="47">
        <f t="shared" si="370"/>
        <v>3.5963999999999996</v>
      </c>
      <c r="I368" s="47">
        <f t="shared" si="371"/>
        <v>123.4764</v>
      </c>
      <c r="J368" s="55"/>
      <c r="K368" s="56">
        <f t="shared" si="372"/>
        <v>123.4764</v>
      </c>
      <c r="L368" s="55"/>
      <c r="M368" s="55">
        <f t="shared" si="373"/>
        <v>1.24</v>
      </c>
      <c r="N368" s="55">
        <f t="shared" si="374"/>
        <v>124.71639999999999</v>
      </c>
      <c r="O368" s="110">
        <f t="shared" si="375"/>
        <v>7.4829839999999992</v>
      </c>
      <c r="P368" s="54">
        <f t="shared" si="376"/>
        <v>132.19938399999998</v>
      </c>
      <c r="Q368" s="98">
        <v>0</v>
      </c>
      <c r="R368" s="53">
        <f t="shared" si="377"/>
        <v>132.19938399999998</v>
      </c>
      <c r="S368" s="56">
        <f t="shared" si="378"/>
        <v>13.219938399999998</v>
      </c>
      <c r="T368" s="52" t="s">
        <v>330</v>
      </c>
      <c r="V368" s="52" t="s">
        <v>366</v>
      </c>
      <c r="X368" s="144"/>
    </row>
    <row r="369" spans="1:20" s="52" customFormat="1" x14ac:dyDescent="0.4">
      <c r="A369" s="71" t="s">
        <v>230</v>
      </c>
      <c r="B369" s="149">
        <v>108</v>
      </c>
      <c r="C369" s="128"/>
      <c r="D369" s="54">
        <f t="shared" si="367"/>
        <v>1.08</v>
      </c>
      <c r="E369" s="54">
        <f t="shared" si="368"/>
        <v>109.08</v>
      </c>
      <c r="F369" s="54">
        <v>10.8</v>
      </c>
      <c r="G369" s="53">
        <f t="shared" si="369"/>
        <v>119.88</v>
      </c>
      <c r="H369" s="47">
        <f t="shared" si="370"/>
        <v>3.5963999999999996</v>
      </c>
      <c r="I369" s="47">
        <f t="shared" si="371"/>
        <v>123.4764</v>
      </c>
      <c r="J369" s="55"/>
      <c r="K369" s="56">
        <f t="shared" si="372"/>
        <v>123.4764</v>
      </c>
      <c r="L369" s="55"/>
      <c r="M369" s="55">
        <f t="shared" si="373"/>
        <v>1.24</v>
      </c>
      <c r="N369" s="55">
        <f t="shared" si="374"/>
        <v>124.71639999999999</v>
      </c>
      <c r="O369" s="110">
        <f t="shared" si="375"/>
        <v>7.4829839999999992</v>
      </c>
      <c r="P369" s="54">
        <f t="shared" si="376"/>
        <v>132.19938399999998</v>
      </c>
      <c r="Q369" s="98">
        <v>0</v>
      </c>
      <c r="R369" s="53">
        <f t="shared" si="377"/>
        <v>132.19938399999998</v>
      </c>
      <c r="S369" s="56">
        <f t="shared" si="378"/>
        <v>13.219938399999998</v>
      </c>
    </row>
    <row r="370" spans="1:20" s="52" customFormat="1" x14ac:dyDescent="0.4">
      <c r="A370" s="71" t="s">
        <v>495</v>
      </c>
      <c r="B370" s="149">
        <v>108</v>
      </c>
      <c r="C370" s="128"/>
      <c r="D370" s="54">
        <f t="shared" si="367"/>
        <v>1.08</v>
      </c>
      <c r="E370" s="54">
        <f t="shared" si="368"/>
        <v>109.08</v>
      </c>
      <c r="F370" s="54">
        <v>10.8</v>
      </c>
      <c r="G370" s="53">
        <f t="shared" si="369"/>
        <v>119.88</v>
      </c>
      <c r="H370" s="47">
        <f t="shared" si="370"/>
        <v>3.5963999999999996</v>
      </c>
      <c r="I370" s="47">
        <f t="shared" si="371"/>
        <v>123.4764</v>
      </c>
      <c r="J370" s="55"/>
      <c r="K370" s="56">
        <f t="shared" si="372"/>
        <v>123.4764</v>
      </c>
      <c r="L370" s="55"/>
      <c r="M370" s="55">
        <f t="shared" si="373"/>
        <v>1.24</v>
      </c>
      <c r="N370" s="55">
        <f t="shared" si="374"/>
        <v>124.71639999999999</v>
      </c>
      <c r="O370" s="110">
        <f t="shared" si="375"/>
        <v>7.4829839999999992</v>
      </c>
      <c r="P370" s="54">
        <f t="shared" si="376"/>
        <v>132.19938399999998</v>
      </c>
      <c r="Q370" s="98">
        <v>0</v>
      </c>
      <c r="R370" s="53">
        <f t="shared" si="377"/>
        <v>132.19938399999998</v>
      </c>
      <c r="S370" s="56">
        <f t="shared" si="378"/>
        <v>13.219938399999998</v>
      </c>
      <c r="T370" s="52" t="s">
        <v>330</v>
      </c>
    </row>
    <row r="371" spans="1:20" s="52" customFormat="1" x14ac:dyDescent="0.4">
      <c r="A371" s="71"/>
      <c r="B371" s="156"/>
      <c r="C371" s="131"/>
      <c r="D371" s="113"/>
      <c r="E371" s="113"/>
      <c r="F371" s="113"/>
      <c r="G371" s="112"/>
      <c r="H371" s="114"/>
      <c r="I371" s="114"/>
      <c r="J371" s="115"/>
      <c r="K371" s="116"/>
      <c r="L371" s="115"/>
      <c r="M371" s="115"/>
      <c r="N371" s="115"/>
      <c r="O371" s="117"/>
      <c r="P371" s="113"/>
      <c r="Q371" s="118"/>
      <c r="R371" s="112"/>
      <c r="S371" s="116"/>
    </row>
    <row r="372" spans="1:20" s="52" customFormat="1" x14ac:dyDescent="0.4">
      <c r="A372" s="71" t="s">
        <v>237</v>
      </c>
      <c r="B372" s="156"/>
      <c r="C372" s="131"/>
      <c r="D372" s="113"/>
      <c r="E372" s="113"/>
      <c r="F372" s="113"/>
      <c r="G372" s="112"/>
      <c r="H372" s="114"/>
      <c r="I372" s="114"/>
      <c r="J372" s="115"/>
      <c r="K372" s="116"/>
      <c r="L372" s="115"/>
      <c r="M372" s="115"/>
      <c r="N372" s="115"/>
      <c r="O372" s="117"/>
      <c r="P372" s="113"/>
      <c r="Q372" s="98"/>
      <c r="R372" s="112"/>
      <c r="S372" s="116"/>
      <c r="T372" s="52" t="s">
        <v>330</v>
      </c>
    </row>
    <row r="373" spans="1:20" s="52" customFormat="1" x14ac:dyDescent="0.4">
      <c r="A373" s="71"/>
      <c r="B373" s="156"/>
      <c r="C373" s="131"/>
      <c r="D373" s="113"/>
      <c r="E373" s="113"/>
      <c r="F373" s="113"/>
      <c r="G373" s="112"/>
      <c r="H373" s="114"/>
      <c r="I373" s="114"/>
      <c r="J373" s="115"/>
      <c r="K373" s="116"/>
      <c r="L373" s="115"/>
      <c r="M373" s="115"/>
      <c r="N373" s="115"/>
      <c r="O373" s="117"/>
      <c r="P373" s="113"/>
      <c r="Q373" s="118"/>
      <c r="R373" s="112"/>
      <c r="S373" s="116"/>
      <c r="T373" s="52" t="s">
        <v>330</v>
      </c>
    </row>
    <row r="374" spans="1:20" s="52" customFormat="1" x14ac:dyDescent="0.4">
      <c r="A374" s="71" t="s">
        <v>486</v>
      </c>
      <c r="B374" s="171">
        <v>105.5</v>
      </c>
      <c r="C374" s="128"/>
      <c r="D374" s="54">
        <f t="shared" ref="D374:D379" si="379">ROUNDUP(((B374-C374)*$D$4),2)</f>
        <v>1.06</v>
      </c>
      <c r="E374" s="54">
        <f t="shared" ref="E374:E379" si="380">(B374-C374)+D374</f>
        <v>106.56</v>
      </c>
      <c r="F374" s="54">
        <v>14.8</v>
      </c>
      <c r="G374" s="53">
        <f t="shared" ref="G374:G379" si="381">E374+$F$4</f>
        <v>117.36</v>
      </c>
      <c r="H374" s="47">
        <f t="shared" ref="H374:H379" si="382">G374*$H$4</f>
        <v>3.5207999999999999</v>
      </c>
      <c r="I374" s="47">
        <f t="shared" ref="I374:I379" si="383">G374+H374</f>
        <v>120.88079999999999</v>
      </c>
      <c r="J374" s="55"/>
      <c r="K374" s="56">
        <f t="shared" ref="K374:K379" si="384">I374-J374</f>
        <v>120.88079999999999</v>
      </c>
      <c r="L374" s="55"/>
      <c r="M374" s="55">
        <f t="shared" ref="M374:M379" si="385">ROUNDUP((K374*$M$4),2)</f>
        <v>1.21</v>
      </c>
      <c r="N374" s="55">
        <f t="shared" ref="N374:N379" si="386">(K374-L374)+M374</f>
        <v>122.09079999999999</v>
      </c>
      <c r="O374" s="110">
        <f t="shared" ref="O374:O379" si="387">(K374-L374+M374)*$O$4</f>
        <v>7.3254479999999988</v>
      </c>
      <c r="P374" s="54">
        <f t="shared" ref="P374:P379" si="388">N374+O374</f>
        <v>129.416248</v>
      </c>
      <c r="Q374" s="98">
        <v>0</v>
      </c>
      <c r="R374" s="53">
        <f t="shared" ref="R374:R379" si="389">P374-Q374</f>
        <v>129.416248</v>
      </c>
      <c r="S374" s="56">
        <f t="shared" ref="S374:S379" si="390">R374/10</f>
        <v>12.9416248</v>
      </c>
    </row>
    <row r="375" spans="1:20" s="52" customFormat="1" x14ac:dyDescent="0.4">
      <c r="A375" s="71" t="s">
        <v>229</v>
      </c>
      <c r="B375" s="171">
        <v>105.5</v>
      </c>
      <c r="C375" s="128"/>
      <c r="D375" s="54">
        <f t="shared" si="379"/>
        <v>1.06</v>
      </c>
      <c r="E375" s="54">
        <f t="shared" si="380"/>
        <v>106.56</v>
      </c>
      <c r="F375" s="54">
        <v>14.8</v>
      </c>
      <c r="G375" s="53">
        <f t="shared" si="381"/>
        <v>117.36</v>
      </c>
      <c r="H375" s="47">
        <f t="shared" si="382"/>
        <v>3.5207999999999999</v>
      </c>
      <c r="I375" s="47">
        <f t="shared" si="383"/>
        <v>120.88079999999999</v>
      </c>
      <c r="J375" s="55"/>
      <c r="K375" s="56">
        <f t="shared" si="384"/>
        <v>120.88079999999999</v>
      </c>
      <c r="L375" s="55"/>
      <c r="M375" s="55">
        <f t="shared" si="385"/>
        <v>1.21</v>
      </c>
      <c r="N375" s="55">
        <f t="shared" si="386"/>
        <v>122.09079999999999</v>
      </c>
      <c r="O375" s="110">
        <f t="shared" si="387"/>
        <v>7.3254479999999988</v>
      </c>
      <c r="P375" s="54">
        <f t="shared" si="388"/>
        <v>129.416248</v>
      </c>
      <c r="Q375" s="98">
        <v>0</v>
      </c>
      <c r="R375" s="53">
        <f t="shared" si="389"/>
        <v>129.416248</v>
      </c>
      <c r="S375" s="56">
        <f t="shared" si="390"/>
        <v>12.9416248</v>
      </c>
      <c r="T375" s="52" t="s">
        <v>330</v>
      </c>
    </row>
    <row r="376" spans="1:20" s="52" customFormat="1" x14ac:dyDescent="0.4">
      <c r="A376" s="71" t="s">
        <v>487</v>
      </c>
      <c r="B376" s="171">
        <v>105.5</v>
      </c>
      <c r="C376" s="128"/>
      <c r="D376" s="54">
        <f t="shared" si="379"/>
        <v>1.06</v>
      </c>
      <c r="E376" s="54">
        <f t="shared" si="380"/>
        <v>106.56</v>
      </c>
      <c r="F376" s="54">
        <v>14.8</v>
      </c>
      <c r="G376" s="53">
        <f t="shared" si="381"/>
        <v>117.36</v>
      </c>
      <c r="H376" s="47">
        <f t="shared" si="382"/>
        <v>3.5207999999999999</v>
      </c>
      <c r="I376" s="47">
        <f t="shared" si="383"/>
        <v>120.88079999999999</v>
      </c>
      <c r="J376" s="55"/>
      <c r="K376" s="56">
        <f t="shared" si="384"/>
        <v>120.88079999999999</v>
      </c>
      <c r="L376" s="55"/>
      <c r="M376" s="55">
        <f t="shared" si="385"/>
        <v>1.21</v>
      </c>
      <c r="N376" s="55">
        <f t="shared" si="386"/>
        <v>122.09079999999999</v>
      </c>
      <c r="O376" s="110">
        <f t="shared" si="387"/>
        <v>7.3254479999999988</v>
      </c>
      <c r="P376" s="54">
        <f t="shared" si="388"/>
        <v>129.416248</v>
      </c>
      <c r="Q376" s="98">
        <v>0</v>
      </c>
      <c r="R376" s="53">
        <f t="shared" si="389"/>
        <v>129.416248</v>
      </c>
      <c r="S376" s="56">
        <f t="shared" si="390"/>
        <v>12.9416248</v>
      </c>
      <c r="T376" s="52" t="s">
        <v>330</v>
      </c>
    </row>
    <row r="377" spans="1:20" s="52" customFormat="1" x14ac:dyDescent="0.4">
      <c r="A377" s="71" t="s">
        <v>488</v>
      </c>
      <c r="B377" s="171">
        <v>105.5</v>
      </c>
      <c r="C377" s="128"/>
      <c r="D377" s="54">
        <f t="shared" si="379"/>
        <v>1.06</v>
      </c>
      <c r="E377" s="54">
        <f t="shared" si="380"/>
        <v>106.56</v>
      </c>
      <c r="F377" s="54">
        <v>14.8</v>
      </c>
      <c r="G377" s="53">
        <f t="shared" si="381"/>
        <v>117.36</v>
      </c>
      <c r="H377" s="47">
        <f t="shared" si="382"/>
        <v>3.5207999999999999</v>
      </c>
      <c r="I377" s="47">
        <f t="shared" si="383"/>
        <v>120.88079999999999</v>
      </c>
      <c r="J377" s="55"/>
      <c r="K377" s="56">
        <f t="shared" si="384"/>
        <v>120.88079999999999</v>
      </c>
      <c r="L377" s="55"/>
      <c r="M377" s="55">
        <f t="shared" si="385"/>
        <v>1.21</v>
      </c>
      <c r="N377" s="55">
        <f t="shared" si="386"/>
        <v>122.09079999999999</v>
      </c>
      <c r="O377" s="110">
        <f t="shared" si="387"/>
        <v>7.3254479999999988</v>
      </c>
      <c r="P377" s="54">
        <f t="shared" si="388"/>
        <v>129.416248</v>
      </c>
      <c r="Q377" s="98">
        <v>0</v>
      </c>
      <c r="R377" s="53">
        <f t="shared" si="389"/>
        <v>129.416248</v>
      </c>
      <c r="S377" s="56">
        <f t="shared" si="390"/>
        <v>12.9416248</v>
      </c>
      <c r="T377" s="52" t="s">
        <v>330</v>
      </c>
    </row>
    <row r="378" spans="1:20" s="52" customFormat="1" x14ac:dyDescent="0.4">
      <c r="A378" s="71" t="s">
        <v>489</v>
      </c>
      <c r="B378" s="171">
        <v>105.5</v>
      </c>
      <c r="C378" s="128"/>
      <c r="D378" s="54">
        <f t="shared" si="379"/>
        <v>1.06</v>
      </c>
      <c r="E378" s="54">
        <f t="shared" si="380"/>
        <v>106.56</v>
      </c>
      <c r="F378" s="54">
        <v>14.8</v>
      </c>
      <c r="G378" s="53">
        <f t="shared" si="381"/>
        <v>117.36</v>
      </c>
      <c r="H378" s="47">
        <f t="shared" si="382"/>
        <v>3.5207999999999999</v>
      </c>
      <c r="I378" s="47">
        <f t="shared" si="383"/>
        <v>120.88079999999999</v>
      </c>
      <c r="J378" s="55"/>
      <c r="K378" s="56">
        <f t="shared" si="384"/>
        <v>120.88079999999999</v>
      </c>
      <c r="L378" s="55"/>
      <c r="M378" s="55">
        <f t="shared" si="385"/>
        <v>1.21</v>
      </c>
      <c r="N378" s="55">
        <f t="shared" si="386"/>
        <v>122.09079999999999</v>
      </c>
      <c r="O378" s="110">
        <f t="shared" si="387"/>
        <v>7.3254479999999988</v>
      </c>
      <c r="P378" s="54">
        <f t="shared" si="388"/>
        <v>129.416248</v>
      </c>
      <c r="Q378" s="98">
        <v>0</v>
      </c>
      <c r="R378" s="53">
        <f t="shared" si="389"/>
        <v>129.416248</v>
      </c>
      <c r="S378" s="56">
        <f t="shared" si="390"/>
        <v>12.9416248</v>
      </c>
      <c r="T378" s="52" t="s">
        <v>330</v>
      </c>
    </row>
    <row r="379" spans="1:20" s="52" customFormat="1" x14ac:dyDescent="0.4">
      <c r="A379" s="71" t="s">
        <v>490</v>
      </c>
      <c r="B379" s="171">
        <v>105.5</v>
      </c>
      <c r="C379" s="128"/>
      <c r="D379" s="54">
        <f t="shared" si="379"/>
        <v>1.06</v>
      </c>
      <c r="E379" s="54">
        <f t="shared" si="380"/>
        <v>106.56</v>
      </c>
      <c r="F379" s="54">
        <v>14.8</v>
      </c>
      <c r="G379" s="53">
        <f t="shared" si="381"/>
        <v>117.36</v>
      </c>
      <c r="H379" s="47">
        <f t="shared" si="382"/>
        <v>3.5207999999999999</v>
      </c>
      <c r="I379" s="47">
        <f t="shared" si="383"/>
        <v>120.88079999999999</v>
      </c>
      <c r="J379" s="55"/>
      <c r="K379" s="56">
        <f t="shared" si="384"/>
        <v>120.88079999999999</v>
      </c>
      <c r="L379" s="55"/>
      <c r="M379" s="55">
        <f t="shared" si="385"/>
        <v>1.21</v>
      </c>
      <c r="N379" s="55">
        <f t="shared" si="386"/>
        <v>122.09079999999999</v>
      </c>
      <c r="O379" s="110">
        <f t="shared" si="387"/>
        <v>7.3254479999999988</v>
      </c>
      <c r="P379" s="54">
        <f t="shared" si="388"/>
        <v>129.416248</v>
      </c>
      <c r="Q379" s="98">
        <v>0</v>
      </c>
      <c r="R379" s="53">
        <f t="shared" si="389"/>
        <v>129.416248</v>
      </c>
      <c r="S379" s="56">
        <f t="shared" si="390"/>
        <v>12.9416248</v>
      </c>
      <c r="T379" s="52" t="s">
        <v>330</v>
      </c>
    </row>
    <row r="380" spans="1:20" s="52" customFormat="1" x14ac:dyDescent="0.4">
      <c r="A380" s="71"/>
      <c r="B380" s="156"/>
      <c r="C380" s="131"/>
      <c r="D380" s="113"/>
      <c r="E380" s="113"/>
      <c r="F380" s="113"/>
      <c r="G380" s="112"/>
      <c r="H380" s="114"/>
      <c r="I380" s="114"/>
      <c r="J380" s="115"/>
      <c r="K380" s="116"/>
      <c r="L380" s="115"/>
      <c r="M380" s="115"/>
      <c r="N380" s="115"/>
      <c r="O380" s="117"/>
      <c r="P380" s="113"/>
      <c r="Q380" s="118"/>
      <c r="R380" s="112"/>
      <c r="S380" s="116"/>
      <c r="T380" s="52" t="s">
        <v>330</v>
      </c>
    </row>
    <row r="381" spans="1:20" s="52" customFormat="1" x14ac:dyDescent="0.4">
      <c r="A381" s="71" t="s">
        <v>491</v>
      </c>
      <c r="B381" s="149">
        <v>105.5</v>
      </c>
      <c r="C381" s="128"/>
      <c r="D381" s="54">
        <f t="shared" ref="D381:D386" si="391">ROUNDUP(((B381-C381)*$D$4),2)</f>
        <v>1.06</v>
      </c>
      <c r="E381" s="54">
        <f t="shared" ref="E381:E386" si="392">(B381-C381)+D381</f>
        <v>106.56</v>
      </c>
      <c r="F381" s="54">
        <v>10.8</v>
      </c>
      <c r="G381" s="53">
        <f t="shared" ref="G381:G386" si="393">E381+$F$4</f>
        <v>117.36</v>
      </c>
      <c r="H381" s="47">
        <f t="shared" ref="H381:H386" si="394">G381*$H$4</f>
        <v>3.5207999999999999</v>
      </c>
      <c r="I381" s="47">
        <f t="shared" ref="I381:I386" si="395">G381+H381</f>
        <v>120.88079999999999</v>
      </c>
      <c r="J381" s="55"/>
      <c r="K381" s="56">
        <f t="shared" ref="K381:K386" si="396">I381-J381</f>
        <v>120.88079999999999</v>
      </c>
      <c r="L381" s="55"/>
      <c r="M381" s="55">
        <f t="shared" ref="M381:M386" si="397">ROUNDUP((K381*$M$4),2)</f>
        <v>1.21</v>
      </c>
      <c r="N381" s="55">
        <f t="shared" ref="N381:N386" si="398">(K381-L381)+M381</f>
        <v>122.09079999999999</v>
      </c>
      <c r="O381" s="110">
        <f t="shared" ref="O381:O386" si="399">(K381-L381+M381)*$O$4</f>
        <v>7.3254479999999988</v>
      </c>
      <c r="P381" s="54">
        <f t="shared" ref="P381:P386" si="400">N381+O381</f>
        <v>129.416248</v>
      </c>
      <c r="Q381" s="98">
        <v>0</v>
      </c>
      <c r="R381" s="53">
        <f t="shared" ref="R381:R386" si="401">P381-Q381</f>
        <v>129.416248</v>
      </c>
      <c r="S381" s="56">
        <f t="shared" ref="S381:S386" si="402">R381/10</f>
        <v>12.9416248</v>
      </c>
    </row>
    <row r="382" spans="1:20" s="52" customFormat="1" x14ac:dyDescent="0.4">
      <c r="A382" s="71" t="s">
        <v>492</v>
      </c>
      <c r="B382" s="149">
        <v>105.5</v>
      </c>
      <c r="C382" s="128"/>
      <c r="D382" s="54">
        <f t="shared" si="391"/>
        <v>1.06</v>
      </c>
      <c r="E382" s="54">
        <f t="shared" si="392"/>
        <v>106.56</v>
      </c>
      <c r="F382" s="54">
        <v>10.8</v>
      </c>
      <c r="G382" s="53">
        <f t="shared" si="393"/>
        <v>117.36</v>
      </c>
      <c r="H382" s="47">
        <f t="shared" si="394"/>
        <v>3.5207999999999999</v>
      </c>
      <c r="I382" s="47">
        <f t="shared" si="395"/>
        <v>120.88079999999999</v>
      </c>
      <c r="J382" s="55"/>
      <c r="K382" s="56">
        <f t="shared" si="396"/>
        <v>120.88079999999999</v>
      </c>
      <c r="L382" s="55"/>
      <c r="M382" s="55">
        <f t="shared" si="397"/>
        <v>1.21</v>
      </c>
      <c r="N382" s="55">
        <f t="shared" si="398"/>
        <v>122.09079999999999</v>
      </c>
      <c r="O382" s="110">
        <f t="shared" si="399"/>
        <v>7.3254479999999988</v>
      </c>
      <c r="P382" s="54">
        <f t="shared" si="400"/>
        <v>129.416248</v>
      </c>
      <c r="Q382" s="98">
        <v>0</v>
      </c>
      <c r="R382" s="53">
        <f t="shared" si="401"/>
        <v>129.416248</v>
      </c>
      <c r="S382" s="56">
        <f t="shared" si="402"/>
        <v>12.9416248</v>
      </c>
      <c r="T382" s="52" t="s">
        <v>330</v>
      </c>
    </row>
    <row r="383" spans="1:20" s="52" customFormat="1" x14ac:dyDescent="0.4">
      <c r="A383" s="71" t="s">
        <v>493</v>
      </c>
      <c r="B383" s="149">
        <v>105.5</v>
      </c>
      <c r="C383" s="128"/>
      <c r="D383" s="54">
        <f t="shared" si="391"/>
        <v>1.06</v>
      </c>
      <c r="E383" s="54">
        <f t="shared" si="392"/>
        <v>106.56</v>
      </c>
      <c r="F383" s="54">
        <v>10.8</v>
      </c>
      <c r="G383" s="53">
        <f t="shared" si="393"/>
        <v>117.36</v>
      </c>
      <c r="H383" s="47">
        <f t="shared" si="394"/>
        <v>3.5207999999999999</v>
      </c>
      <c r="I383" s="47">
        <f t="shared" si="395"/>
        <v>120.88079999999999</v>
      </c>
      <c r="J383" s="55"/>
      <c r="K383" s="56">
        <f t="shared" si="396"/>
        <v>120.88079999999999</v>
      </c>
      <c r="L383" s="55"/>
      <c r="M383" s="55">
        <f t="shared" si="397"/>
        <v>1.21</v>
      </c>
      <c r="N383" s="55">
        <f t="shared" si="398"/>
        <v>122.09079999999999</v>
      </c>
      <c r="O383" s="110">
        <f t="shared" si="399"/>
        <v>7.3254479999999988</v>
      </c>
      <c r="P383" s="54">
        <f t="shared" si="400"/>
        <v>129.416248</v>
      </c>
      <c r="Q383" s="98">
        <v>0</v>
      </c>
      <c r="R383" s="53">
        <f t="shared" si="401"/>
        <v>129.416248</v>
      </c>
      <c r="S383" s="56">
        <f t="shared" si="402"/>
        <v>12.9416248</v>
      </c>
      <c r="T383" s="52" t="s">
        <v>330</v>
      </c>
    </row>
    <row r="384" spans="1:20" s="52" customFormat="1" x14ac:dyDescent="0.4">
      <c r="A384" s="71" t="s">
        <v>494</v>
      </c>
      <c r="B384" s="149">
        <v>105.5</v>
      </c>
      <c r="C384" s="128"/>
      <c r="D384" s="54">
        <f t="shared" si="391"/>
        <v>1.06</v>
      </c>
      <c r="E384" s="54">
        <f t="shared" si="392"/>
        <v>106.56</v>
      </c>
      <c r="F384" s="54">
        <v>10.8</v>
      </c>
      <c r="G384" s="53">
        <f t="shared" si="393"/>
        <v>117.36</v>
      </c>
      <c r="H384" s="47">
        <f t="shared" si="394"/>
        <v>3.5207999999999999</v>
      </c>
      <c r="I384" s="47">
        <f t="shared" si="395"/>
        <v>120.88079999999999</v>
      </c>
      <c r="J384" s="55"/>
      <c r="K384" s="56">
        <f t="shared" si="396"/>
        <v>120.88079999999999</v>
      </c>
      <c r="L384" s="55"/>
      <c r="M384" s="55">
        <f t="shared" si="397"/>
        <v>1.21</v>
      </c>
      <c r="N384" s="55">
        <f t="shared" si="398"/>
        <v>122.09079999999999</v>
      </c>
      <c r="O384" s="110">
        <f t="shared" si="399"/>
        <v>7.3254479999999988</v>
      </c>
      <c r="P384" s="54">
        <f t="shared" si="400"/>
        <v>129.416248</v>
      </c>
      <c r="Q384" s="98">
        <v>0</v>
      </c>
      <c r="R384" s="53">
        <f t="shared" si="401"/>
        <v>129.416248</v>
      </c>
      <c r="S384" s="56">
        <f t="shared" si="402"/>
        <v>12.9416248</v>
      </c>
      <c r="T384" s="52" t="s">
        <v>330</v>
      </c>
    </row>
    <row r="385" spans="1:21" s="52" customFormat="1" x14ac:dyDescent="0.4">
      <c r="A385" s="71" t="s">
        <v>230</v>
      </c>
      <c r="B385" s="149">
        <v>105.5</v>
      </c>
      <c r="C385" s="128"/>
      <c r="D385" s="54">
        <f t="shared" si="391"/>
        <v>1.06</v>
      </c>
      <c r="E385" s="54">
        <f t="shared" si="392"/>
        <v>106.56</v>
      </c>
      <c r="F385" s="54">
        <v>10.8</v>
      </c>
      <c r="G385" s="53">
        <f t="shared" si="393"/>
        <v>117.36</v>
      </c>
      <c r="H385" s="47">
        <f t="shared" si="394"/>
        <v>3.5207999999999999</v>
      </c>
      <c r="I385" s="47">
        <f t="shared" si="395"/>
        <v>120.88079999999999</v>
      </c>
      <c r="J385" s="55"/>
      <c r="K385" s="56">
        <f t="shared" si="396"/>
        <v>120.88079999999999</v>
      </c>
      <c r="L385" s="55"/>
      <c r="M385" s="55">
        <f t="shared" si="397"/>
        <v>1.21</v>
      </c>
      <c r="N385" s="55">
        <f t="shared" si="398"/>
        <v>122.09079999999999</v>
      </c>
      <c r="O385" s="110">
        <f t="shared" si="399"/>
        <v>7.3254479999999988</v>
      </c>
      <c r="P385" s="54">
        <f t="shared" si="400"/>
        <v>129.416248</v>
      </c>
      <c r="Q385" s="98">
        <v>0</v>
      </c>
      <c r="R385" s="53">
        <f t="shared" si="401"/>
        <v>129.416248</v>
      </c>
      <c r="S385" s="56">
        <f t="shared" si="402"/>
        <v>12.9416248</v>
      </c>
      <c r="T385" s="52" t="s">
        <v>330</v>
      </c>
    </row>
    <row r="386" spans="1:21" s="52" customFormat="1" x14ac:dyDescent="0.4">
      <c r="A386" s="71" t="s">
        <v>495</v>
      </c>
      <c r="B386" s="149">
        <v>105.5</v>
      </c>
      <c r="C386" s="128"/>
      <c r="D386" s="54">
        <f t="shared" si="391"/>
        <v>1.06</v>
      </c>
      <c r="E386" s="54">
        <f t="shared" si="392"/>
        <v>106.56</v>
      </c>
      <c r="F386" s="54">
        <v>10.8</v>
      </c>
      <c r="G386" s="53">
        <f t="shared" si="393"/>
        <v>117.36</v>
      </c>
      <c r="H386" s="47">
        <f t="shared" si="394"/>
        <v>3.5207999999999999</v>
      </c>
      <c r="I386" s="47">
        <f t="shared" si="395"/>
        <v>120.88079999999999</v>
      </c>
      <c r="J386" s="55"/>
      <c r="K386" s="56">
        <f t="shared" si="396"/>
        <v>120.88079999999999</v>
      </c>
      <c r="L386" s="55"/>
      <c r="M386" s="55">
        <f t="shared" si="397"/>
        <v>1.21</v>
      </c>
      <c r="N386" s="55">
        <f t="shared" si="398"/>
        <v>122.09079999999999</v>
      </c>
      <c r="O386" s="110">
        <f t="shared" si="399"/>
        <v>7.3254479999999988</v>
      </c>
      <c r="P386" s="54">
        <f t="shared" si="400"/>
        <v>129.416248</v>
      </c>
      <c r="Q386" s="98">
        <v>0</v>
      </c>
      <c r="R386" s="53">
        <f t="shared" si="401"/>
        <v>129.416248</v>
      </c>
      <c r="S386" s="56">
        <f t="shared" si="402"/>
        <v>12.9416248</v>
      </c>
      <c r="T386" s="52" t="s">
        <v>330</v>
      </c>
    </row>
    <row r="387" spans="1:21" s="52" customFormat="1" x14ac:dyDescent="0.4">
      <c r="A387" s="71"/>
      <c r="B387" s="156"/>
      <c r="C387" s="131"/>
      <c r="D387" s="113"/>
      <c r="E387" s="113"/>
      <c r="F387" s="113"/>
      <c r="G387" s="112"/>
      <c r="H387" s="114"/>
      <c r="I387" s="114"/>
      <c r="J387" s="115"/>
      <c r="K387" s="116"/>
      <c r="L387" s="115"/>
      <c r="M387" s="115"/>
      <c r="N387" s="115"/>
      <c r="O387" s="117"/>
      <c r="P387" s="113"/>
      <c r="Q387" s="118"/>
      <c r="R387" s="112"/>
      <c r="S387" s="116"/>
      <c r="T387" s="52" t="s">
        <v>330</v>
      </c>
    </row>
    <row r="388" spans="1:21" s="52" customFormat="1" x14ac:dyDescent="0.4">
      <c r="A388" s="71" t="s">
        <v>237</v>
      </c>
      <c r="B388" s="156"/>
      <c r="C388" s="131"/>
      <c r="D388" s="113"/>
      <c r="E388" s="113"/>
      <c r="F388" s="113"/>
      <c r="G388" s="112"/>
      <c r="H388" s="114"/>
      <c r="I388" s="114"/>
      <c r="J388" s="115"/>
      <c r="K388" s="116"/>
      <c r="L388" s="115"/>
      <c r="M388" s="115"/>
      <c r="N388" s="115"/>
      <c r="O388" s="117"/>
      <c r="P388" s="113"/>
      <c r="Q388" s="98"/>
      <c r="R388" s="112"/>
      <c r="S388" s="116"/>
    </row>
    <row r="389" spans="1:21" s="52" customFormat="1" x14ac:dyDescent="0.4">
      <c r="A389" s="90"/>
      <c r="B389" s="157"/>
      <c r="C389" s="132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8"/>
      <c r="P389" s="87"/>
      <c r="Q389" s="23"/>
      <c r="R389" s="87"/>
      <c r="S389" s="87"/>
      <c r="U389"/>
    </row>
    <row r="390" spans="1:21" s="52" customFormat="1" ht="18.45" x14ac:dyDescent="0.5">
      <c r="A390" s="179" t="s">
        <v>328</v>
      </c>
      <c r="B390" s="180"/>
      <c r="C390" s="180"/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1"/>
      <c r="T390"/>
      <c r="U390"/>
    </row>
    <row r="391" spans="1:21" s="52" customFormat="1" x14ac:dyDescent="0.4">
      <c r="A391" s="51" t="s">
        <v>64</v>
      </c>
      <c r="B391" s="148">
        <v>82.4</v>
      </c>
      <c r="C391" s="133"/>
      <c r="D391" s="54">
        <f t="shared" ref="D391:D409" si="403">ROUNDUP(((B391-C391)*$D$4),2)</f>
        <v>0.83</v>
      </c>
      <c r="E391" s="54">
        <f t="shared" ref="E391:E409" si="404">(B391-C391)+D391</f>
        <v>83.23</v>
      </c>
      <c r="F391" s="54">
        <v>10.8</v>
      </c>
      <c r="G391" s="55">
        <f t="shared" ref="G391:G409" si="405">E391+$F$4</f>
        <v>94.03</v>
      </c>
      <c r="H391" s="47">
        <f t="shared" ref="H391:H406" si="406">G391*$H$4</f>
        <v>2.8209</v>
      </c>
      <c r="I391" s="47">
        <f t="shared" ref="I391:I399" si="407">G391+H391</f>
        <v>96.850899999999996</v>
      </c>
      <c r="J391" s="55"/>
      <c r="K391" s="56">
        <f t="shared" ref="K391:K399" si="408">I391-J391</f>
        <v>96.850899999999996</v>
      </c>
      <c r="L391" s="55"/>
      <c r="M391" s="55">
        <f t="shared" ref="M391:M406" si="409">ROUNDUP((K391*$M$4),2)</f>
        <v>0.97</v>
      </c>
      <c r="N391" s="55">
        <f t="shared" ref="N391:N406" si="410">(K391-L391)+M391</f>
        <v>97.820899999999995</v>
      </c>
      <c r="O391" s="110">
        <f t="shared" ref="O391:O406" si="411">(K391-L391+M391)*$O$4</f>
        <v>5.8692539999999997</v>
      </c>
      <c r="P391" s="54">
        <f t="shared" ref="P391:P406" si="412">N391+O391</f>
        <v>103.69015399999999</v>
      </c>
      <c r="Q391" s="147">
        <v>1.51</v>
      </c>
      <c r="R391" s="55">
        <f>P391-Q390</f>
        <v>103.69015399999999</v>
      </c>
      <c r="S391" s="56">
        <f t="shared" ref="S391:S406" si="413">R391/10</f>
        <v>10.369015399999999</v>
      </c>
      <c r="T391"/>
      <c r="U391"/>
    </row>
    <row r="392" spans="1:21" s="52" customFormat="1" x14ac:dyDescent="0.4">
      <c r="A392" s="51" t="s">
        <v>65</v>
      </c>
      <c r="B392" s="148">
        <v>82.4</v>
      </c>
      <c r="C392" s="133"/>
      <c r="D392" s="54">
        <f t="shared" si="403"/>
        <v>0.83</v>
      </c>
      <c r="E392" s="54">
        <f t="shared" si="404"/>
        <v>83.23</v>
      </c>
      <c r="F392" s="54">
        <v>10.8</v>
      </c>
      <c r="G392" s="55">
        <f t="shared" si="405"/>
        <v>94.03</v>
      </c>
      <c r="H392" s="47">
        <f t="shared" si="406"/>
        <v>2.8209</v>
      </c>
      <c r="I392" s="47">
        <f t="shared" si="407"/>
        <v>96.850899999999996</v>
      </c>
      <c r="J392" s="55"/>
      <c r="K392" s="56">
        <f t="shared" si="408"/>
        <v>96.850899999999996</v>
      </c>
      <c r="L392" s="55"/>
      <c r="M392" s="55">
        <f t="shared" si="409"/>
        <v>0.97</v>
      </c>
      <c r="N392" s="55">
        <f t="shared" si="410"/>
        <v>97.820899999999995</v>
      </c>
      <c r="O392" s="110">
        <f t="shared" si="411"/>
        <v>5.8692539999999997</v>
      </c>
      <c r="P392" s="54">
        <f t="shared" si="412"/>
        <v>103.69015399999999</v>
      </c>
      <c r="Q392" s="147">
        <v>1.51</v>
      </c>
      <c r="R392" s="55">
        <f t="shared" ref="R392:R398" si="414">P391-Q391</f>
        <v>102.18015399999999</v>
      </c>
      <c r="S392" s="56">
        <f t="shared" si="413"/>
        <v>10.218015399999999</v>
      </c>
      <c r="T392" t="s">
        <v>331</v>
      </c>
    </row>
    <row r="393" spans="1:21" x14ac:dyDescent="0.4">
      <c r="A393" s="51" t="s">
        <v>66</v>
      </c>
      <c r="B393" s="148">
        <v>82.4</v>
      </c>
      <c r="C393" s="133"/>
      <c r="D393" s="54">
        <f t="shared" si="403"/>
        <v>0.83</v>
      </c>
      <c r="E393" s="54">
        <f t="shared" si="404"/>
        <v>83.23</v>
      </c>
      <c r="F393" s="54">
        <v>10.8</v>
      </c>
      <c r="G393" s="55">
        <f t="shared" si="405"/>
        <v>94.03</v>
      </c>
      <c r="H393" s="47">
        <f t="shared" si="406"/>
        <v>2.8209</v>
      </c>
      <c r="I393" s="47">
        <f t="shared" si="407"/>
        <v>96.850899999999996</v>
      </c>
      <c r="J393" s="55"/>
      <c r="K393" s="56">
        <f t="shared" si="408"/>
        <v>96.850899999999996</v>
      </c>
      <c r="L393" s="55"/>
      <c r="M393" s="55">
        <f t="shared" si="409"/>
        <v>0.97</v>
      </c>
      <c r="N393" s="55">
        <f t="shared" si="410"/>
        <v>97.820899999999995</v>
      </c>
      <c r="O393" s="110">
        <f t="shared" si="411"/>
        <v>5.8692539999999997</v>
      </c>
      <c r="P393" s="54">
        <f t="shared" si="412"/>
        <v>103.69015399999999</v>
      </c>
      <c r="Q393" s="147">
        <v>1.51</v>
      </c>
      <c r="R393" s="55">
        <f t="shared" si="414"/>
        <v>102.18015399999999</v>
      </c>
      <c r="S393" s="56">
        <f t="shared" si="413"/>
        <v>10.218015399999999</v>
      </c>
      <c r="T393" s="52" t="s">
        <v>331</v>
      </c>
      <c r="U393" s="52"/>
    </row>
    <row r="394" spans="1:21" x14ac:dyDescent="0.4">
      <c r="A394" s="51" t="s">
        <v>67</v>
      </c>
      <c r="B394" s="148">
        <v>82.4</v>
      </c>
      <c r="C394" s="133"/>
      <c r="D394" s="54">
        <f t="shared" si="403"/>
        <v>0.83</v>
      </c>
      <c r="E394" s="54">
        <f t="shared" si="404"/>
        <v>83.23</v>
      </c>
      <c r="F394" s="54">
        <v>10.8</v>
      </c>
      <c r="G394" s="55">
        <f t="shared" si="405"/>
        <v>94.03</v>
      </c>
      <c r="H394" s="47">
        <f t="shared" si="406"/>
        <v>2.8209</v>
      </c>
      <c r="I394" s="47">
        <f t="shared" si="407"/>
        <v>96.850899999999996</v>
      </c>
      <c r="J394" s="55"/>
      <c r="K394" s="56">
        <f t="shared" si="408"/>
        <v>96.850899999999996</v>
      </c>
      <c r="L394" s="55"/>
      <c r="M394" s="55">
        <f t="shared" si="409"/>
        <v>0.97</v>
      </c>
      <c r="N394" s="55">
        <f t="shared" si="410"/>
        <v>97.820899999999995</v>
      </c>
      <c r="O394" s="110">
        <f t="shared" si="411"/>
        <v>5.8692539999999997</v>
      </c>
      <c r="P394" s="54">
        <f t="shared" si="412"/>
        <v>103.69015399999999</v>
      </c>
      <c r="Q394" s="147">
        <v>1.51</v>
      </c>
      <c r="R394" s="55">
        <f t="shared" si="414"/>
        <v>102.18015399999999</v>
      </c>
      <c r="S394" s="56">
        <f t="shared" si="413"/>
        <v>10.218015399999999</v>
      </c>
      <c r="T394" s="52" t="s">
        <v>331</v>
      </c>
      <c r="U394" s="52"/>
    </row>
    <row r="395" spans="1:21" x14ac:dyDescent="0.4">
      <c r="A395" s="51" t="s">
        <v>68</v>
      </c>
      <c r="B395" s="148">
        <v>82.4</v>
      </c>
      <c r="C395" s="133"/>
      <c r="D395" s="54">
        <f t="shared" si="403"/>
        <v>0.83</v>
      </c>
      <c r="E395" s="54">
        <f t="shared" si="404"/>
        <v>83.23</v>
      </c>
      <c r="F395" s="54">
        <v>10.8</v>
      </c>
      <c r="G395" s="55">
        <f t="shared" si="405"/>
        <v>94.03</v>
      </c>
      <c r="H395" s="47">
        <f t="shared" si="406"/>
        <v>2.8209</v>
      </c>
      <c r="I395" s="47">
        <f t="shared" si="407"/>
        <v>96.850899999999996</v>
      </c>
      <c r="J395" s="55"/>
      <c r="K395" s="56">
        <f t="shared" si="408"/>
        <v>96.850899999999996</v>
      </c>
      <c r="L395" s="55"/>
      <c r="M395" s="55">
        <f t="shared" si="409"/>
        <v>0.97</v>
      </c>
      <c r="N395" s="55">
        <f t="shared" si="410"/>
        <v>97.820899999999995</v>
      </c>
      <c r="O395" s="110">
        <f t="shared" si="411"/>
        <v>5.8692539999999997</v>
      </c>
      <c r="P395" s="54">
        <f t="shared" si="412"/>
        <v>103.69015399999999</v>
      </c>
      <c r="Q395" s="147">
        <v>1.51</v>
      </c>
      <c r="R395" s="55">
        <f t="shared" si="414"/>
        <v>102.18015399999999</v>
      </c>
      <c r="S395" s="56">
        <f t="shared" si="413"/>
        <v>10.218015399999999</v>
      </c>
      <c r="T395" s="52" t="s">
        <v>331</v>
      </c>
      <c r="U395" s="52"/>
    </row>
    <row r="396" spans="1:21" s="52" customFormat="1" x14ac:dyDescent="0.4">
      <c r="A396" s="51" t="s">
        <v>69</v>
      </c>
      <c r="B396" s="148">
        <v>82.4</v>
      </c>
      <c r="C396" s="133"/>
      <c r="D396" s="54">
        <f t="shared" si="403"/>
        <v>0.83</v>
      </c>
      <c r="E396" s="54">
        <f t="shared" si="404"/>
        <v>83.23</v>
      </c>
      <c r="F396" s="54">
        <v>10.8</v>
      </c>
      <c r="G396" s="55">
        <f t="shared" si="405"/>
        <v>94.03</v>
      </c>
      <c r="H396" s="47">
        <f t="shared" si="406"/>
        <v>2.8209</v>
      </c>
      <c r="I396" s="47">
        <f t="shared" si="407"/>
        <v>96.850899999999996</v>
      </c>
      <c r="J396" s="55"/>
      <c r="K396" s="56">
        <f t="shared" si="408"/>
        <v>96.850899999999996</v>
      </c>
      <c r="L396" s="55"/>
      <c r="M396" s="55">
        <f t="shared" si="409"/>
        <v>0.97</v>
      </c>
      <c r="N396" s="55">
        <f t="shared" si="410"/>
        <v>97.820899999999995</v>
      </c>
      <c r="O396" s="110">
        <f t="shared" si="411"/>
        <v>5.8692539999999997</v>
      </c>
      <c r="P396" s="54">
        <f t="shared" si="412"/>
        <v>103.69015399999999</v>
      </c>
      <c r="Q396" s="147">
        <v>1.51</v>
      </c>
      <c r="R396" s="55">
        <f t="shared" si="414"/>
        <v>102.18015399999999</v>
      </c>
      <c r="S396" s="56">
        <f t="shared" si="413"/>
        <v>10.218015399999999</v>
      </c>
      <c r="T396" s="52" t="s">
        <v>331</v>
      </c>
      <c r="U396"/>
    </row>
    <row r="397" spans="1:21" s="52" customFormat="1" x14ac:dyDescent="0.4">
      <c r="A397" s="51" t="s">
        <v>70</v>
      </c>
      <c r="B397" s="148">
        <v>82.4</v>
      </c>
      <c r="C397" s="133"/>
      <c r="D397" s="54">
        <f t="shared" si="403"/>
        <v>0.83</v>
      </c>
      <c r="E397" s="54">
        <f t="shared" si="404"/>
        <v>83.23</v>
      </c>
      <c r="F397" s="54">
        <v>10.8</v>
      </c>
      <c r="G397" s="55">
        <f t="shared" si="405"/>
        <v>94.03</v>
      </c>
      <c r="H397" s="47">
        <f t="shared" si="406"/>
        <v>2.8209</v>
      </c>
      <c r="I397" s="47">
        <f t="shared" si="407"/>
        <v>96.850899999999996</v>
      </c>
      <c r="J397" s="55"/>
      <c r="K397" s="56">
        <f t="shared" si="408"/>
        <v>96.850899999999996</v>
      </c>
      <c r="L397" s="55"/>
      <c r="M397" s="55">
        <f t="shared" si="409"/>
        <v>0.97</v>
      </c>
      <c r="N397" s="55">
        <f t="shared" si="410"/>
        <v>97.820899999999995</v>
      </c>
      <c r="O397" s="110">
        <f t="shared" si="411"/>
        <v>5.8692539999999997</v>
      </c>
      <c r="P397" s="54">
        <f t="shared" si="412"/>
        <v>103.69015399999999</v>
      </c>
      <c r="Q397" s="147">
        <v>1.51</v>
      </c>
      <c r="R397" s="55">
        <f t="shared" si="414"/>
        <v>102.18015399999999</v>
      </c>
      <c r="S397" s="56">
        <f t="shared" si="413"/>
        <v>10.218015399999999</v>
      </c>
      <c r="T397" s="52" t="s">
        <v>331</v>
      </c>
    </row>
    <row r="398" spans="1:21" s="52" customFormat="1" x14ac:dyDescent="0.4">
      <c r="A398" s="51" t="s">
        <v>71</v>
      </c>
      <c r="B398" s="148">
        <v>82.4</v>
      </c>
      <c r="C398" s="133"/>
      <c r="D398" s="54">
        <f t="shared" si="403"/>
        <v>0.83</v>
      </c>
      <c r="E398" s="54">
        <f t="shared" si="404"/>
        <v>83.23</v>
      </c>
      <c r="F398" s="54">
        <v>10.8</v>
      </c>
      <c r="G398" s="55">
        <f t="shared" si="405"/>
        <v>94.03</v>
      </c>
      <c r="H398" s="47">
        <f t="shared" si="406"/>
        <v>2.8209</v>
      </c>
      <c r="I398" s="47">
        <f t="shared" si="407"/>
        <v>96.850899999999996</v>
      </c>
      <c r="J398" s="55"/>
      <c r="K398" s="56">
        <f t="shared" si="408"/>
        <v>96.850899999999996</v>
      </c>
      <c r="L398" s="55"/>
      <c r="M398" s="55">
        <f t="shared" si="409"/>
        <v>0.97</v>
      </c>
      <c r="N398" s="55">
        <f t="shared" si="410"/>
        <v>97.820899999999995</v>
      </c>
      <c r="O398" s="110">
        <f t="shared" si="411"/>
        <v>5.8692539999999997</v>
      </c>
      <c r="P398" s="54">
        <f t="shared" si="412"/>
        <v>103.69015399999999</v>
      </c>
      <c r="Q398" s="147">
        <v>1.51</v>
      </c>
      <c r="R398" s="55">
        <f t="shared" si="414"/>
        <v>102.18015399999999</v>
      </c>
      <c r="S398" s="56">
        <f t="shared" si="413"/>
        <v>10.218015399999999</v>
      </c>
      <c r="T398" s="52" t="s">
        <v>331</v>
      </c>
    </row>
    <row r="399" spans="1:21" s="52" customFormat="1" x14ac:dyDescent="0.4">
      <c r="A399" s="41" t="s">
        <v>72</v>
      </c>
      <c r="B399" s="148">
        <v>82.4</v>
      </c>
      <c r="C399" s="128"/>
      <c r="D399" s="54">
        <f t="shared" si="403"/>
        <v>0.83</v>
      </c>
      <c r="E399" s="54">
        <f t="shared" si="404"/>
        <v>83.23</v>
      </c>
      <c r="F399" s="54">
        <v>10.8</v>
      </c>
      <c r="G399" s="53">
        <f t="shared" si="405"/>
        <v>94.03</v>
      </c>
      <c r="H399" s="47">
        <f t="shared" si="406"/>
        <v>2.8209</v>
      </c>
      <c r="I399" s="47">
        <f t="shared" si="407"/>
        <v>96.850899999999996</v>
      </c>
      <c r="J399" s="55"/>
      <c r="K399" s="56">
        <f t="shared" si="408"/>
        <v>96.850899999999996</v>
      </c>
      <c r="L399" s="55"/>
      <c r="M399" s="55">
        <f t="shared" si="409"/>
        <v>0.97</v>
      </c>
      <c r="N399" s="55">
        <f t="shared" si="410"/>
        <v>97.820899999999995</v>
      </c>
      <c r="O399" s="110">
        <f t="shared" si="411"/>
        <v>5.8692539999999997</v>
      </c>
      <c r="P399" s="54">
        <f t="shared" si="412"/>
        <v>103.69015399999999</v>
      </c>
      <c r="Q399" s="147">
        <v>1.51</v>
      </c>
      <c r="R399" s="53">
        <f t="shared" ref="R399:R406" si="415">P399-Q399</f>
        <v>102.18015399999999</v>
      </c>
      <c r="S399" s="56">
        <f t="shared" si="413"/>
        <v>10.218015399999999</v>
      </c>
      <c r="T399" s="52" t="s">
        <v>331</v>
      </c>
    </row>
    <row r="400" spans="1:21" x14ac:dyDescent="0.4">
      <c r="A400" s="41" t="s">
        <v>73</v>
      </c>
      <c r="B400" s="148">
        <v>82.4</v>
      </c>
      <c r="C400" s="128"/>
      <c r="D400" s="54">
        <f t="shared" si="403"/>
        <v>0.83</v>
      </c>
      <c r="E400" s="54">
        <f t="shared" si="404"/>
        <v>83.23</v>
      </c>
      <c r="F400" s="54">
        <v>10.8</v>
      </c>
      <c r="G400" s="53">
        <f t="shared" si="405"/>
        <v>94.03</v>
      </c>
      <c r="H400" s="47">
        <f t="shared" si="406"/>
        <v>2.8209</v>
      </c>
      <c r="I400" s="47">
        <f>G400+H400</f>
        <v>96.850899999999996</v>
      </c>
      <c r="J400" s="55"/>
      <c r="K400" s="56">
        <f>I400-J400</f>
        <v>96.850899999999996</v>
      </c>
      <c r="L400" s="55"/>
      <c r="M400" s="55">
        <f t="shared" si="409"/>
        <v>0.97</v>
      </c>
      <c r="N400" s="55">
        <f t="shared" si="410"/>
        <v>97.820899999999995</v>
      </c>
      <c r="O400" s="110">
        <f t="shared" si="411"/>
        <v>5.8692539999999997</v>
      </c>
      <c r="P400" s="54">
        <f t="shared" si="412"/>
        <v>103.69015399999999</v>
      </c>
      <c r="Q400" s="147">
        <v>1.51</v>
      </c>
      <c r="R400" s="53">
        <f t="shared" si="415"/>
        <v>102.18015399999999</v>
      </c>
      <c r="S400" s="56">
        <f t="shared" si="413"/>
        <v>10.218015399999999</v>
      </c>
      <c r="T400" s="52" t="s">
        <v>331</v>
      </c>
      <c r="U400" s="52"/>
    </row>
    <row r="401" spans="1:21" s="52" customFormat="1" x14ac:dyDescent="0.4">
      <c r="A401" s="41"/>
      <c r="B401" s="32"/>
      <c r="C401" s="128"/>
      <c r="D401" s="54"/>
      <c r="E401" s="54"/>
      <c r="F401" s="54"/>
      <c r="G401" s="53"/>
      <c r="H401" s="47"/>
      <c r="I401" s="47"/>
      <c r="J401" s="55"/>
      <c r="K401" s="56"/>
      <c r="L401" s="55"/>
      <c r="M401" s="55"/>
      <c r="N401" s="55"/>
      <c r="O401" s="110"/>
      <c r="P401" s="54"/>
      <c r="Q401" s="147"/>
      <c r="R401" s="53"/>
      <c r="S401" s="56"/>
      <c r="T401" s="52" t="s">
        <v>331</v>
      </c>
    </row>
    <row r="402" spans="1:21" s="52" customFormat="1" x14ac:dyDescent="0.4">
      <c r="A402" s="69" t="s">
        <v>91</v>
      </c>
      <c r="B402" s="149">
        <v>87.2</v>
      </c>
      <c r="C402" s="128"/>
      <c r="D402" s="54">
        <f t="shared" si="403"/>
        <v>0.88</v>
      </c>
      <c r="E402" s="54">
        <f t="shared" si="404"/>
        <v>88.08</v>
      </c>
      <c r="F402" s="54">
        <v>10.8</v>
      </c>
      <c r="G402" s="53">
        <f t="shared" si="405"/>
        <v>98.88</v>
      </c>
      <c r="H402" s="47">
        <f t="shared" si="406"/>
        <v>2.9663999999999997</v>
      </c>
      <c r="I402" s="47">
        <f>G402+H402</f>
        <v>101.84639999999999</v>
      </c>
      <c r="J402" s="55"/>
      <c r="K402" s="56">
        <f>I402-J402</f>
        <v>101.84639999999999</v>
      </c>
      <c r="L402" s="55"/>
      <c r="M402" s="55">
        <f t="shared" si="409"/>
        <v>1.02</v>
      </c>
      <c r="N402" s="55">
        <f t="shared" si="410"/>
        <v>102.86639999999998</v>
      </c>
      <c r="O402" s="110">
        <f t="shared" si="411"/>
        <v>6.1719839999999992</v>
      </c>
      <c r="P402" s="54">
        <f t="shared" si="412"/>
        <v>109.03838399999998</v>
      </c>
      <c r="Q402" s="147">
        <v>1.51</v>
      </c>
      <c r="R402" s="53">
        <f t="shared" si="415"/>
        <v>107.52838399999997</v>
      </c>
      <c r="S402" s="56">
        <f t="shared" si="413"/>
        <v>10.752838399999998</v>
      </c>
    </row>
    <row r="403" spans="1:21" s="52" customFormat="1" x14ac:dyDescent="0.4">
      <c r="A403" s="41" t="s">
        <v>74</v>
      </c>
      <c r="B403" s="149">
        <v>87.2</v>
      </c>
      <c r="C403" s="129"/>
      <c r="D403" s="54">
        <f t="shared" si="403"/>
        <v>0.88</v>
      </c>
      <c r="E403" s="54">
        <f t="shared" si="404"/>
        <v>88.08</v>
      </c>
      <c r="F403" s="54">
        <v>10.8</v>
      </c>
      <c r="G403" s="53">
        <f t="shared" si="405"/>
        <v>98.88</v>
      </c>
      <c r="H403" s="47">
        <f t="shared" si="406"/>
        <v>2.9663999999999997</v>
      </c>
      <c r="I403" s="47">
        <f t="shared" ref="I403:I406" si="416">G403+H403</f>
        <v>101.84639999999999</v>
      </c>
      <c r="J403" s="55"/>
      <c r="K403" s="56">
        <f t="shared" ref="K403:K406" si="417">I403-J403</f>
        <v>101.84639999999999</v>
      </c>
      <c r="L403" s="55"/>
      <c r="M403" s="55">
        <f t="shared" si="409"/>
        <v>1.02</v>
      </c>
      <c r="N403" s="55">
        <f t="shared" si="410"/>
        <v>102.86639999999998</v>
      </c>
      <c r="O403" s="110">
        <f t="shared" si="411"/>
        <v>6.1719839999999992</v>
      </c>
      <c r="P403" s="54">
        <f t="shared" si="412"/>
        <v>109.03838399999998</v>
      </c>
      <c r="Q403" s="147">
        <v>1.51</v>
      </c>
      <c r="R403" s="53">
        <f t="shared" si="415"/>
        <v>107.52838399999997</v>
      </c>
      <c r="S403" s="56">
        <f t="shared" si="413"/>
        <v>10.752838399999998</v>
      </c>
      <c r="T403" s="52" t="s">
        <v>331</v>
      </c>
    </row>
    <row r="404" spans="1:21" s="52" customFormat="1" x14ac:dyDescent="0.4">
      <c r="A404" s="41" t="s">
        <v>75</v>
      </c>
      <c r="B404" s="149">
        <v>87.2</v>
      </c>
      <c r="C404" s="129"/>
      <c r="D404" s="54">
        <f t="shared" si="403"/>
        <v>0.88</v>
      </c>
      <c r="E404" s="54">
        <f t="shared" si="404"/>
        <v>88.08</v>
      </c>
      <c r="F404" s="54">
        <v>10.8</v>
      </c>
      <c r="G404" s="53">
        <f t="shared" si="405"/>
        <v>98.88</v>
      </c>
      <c r="H404" s="47">
        <f t="shared" si="406"/>
        <v>2.9663999999999997</v>
      </c>
      <c r="I404" s="47">
        <f t="shared" si="416"/>
        <v>101.84639999999999</v>
      </c>
      <c r="J404" s="55"/>
      <c r="K404" s="56">
        <f t="shared" si="417"/>
        <v>101.84639999999999</v>
      </c>
      <c r="L404" s="55"/>
      <c r="M404" s="55">
        <f t="shared" si="409"/>
        <v>1.02</v>
      </c>
      <c r="N404" s="55">
        <f t="shared" si="410"/>
        <v>102.86639999999998</v>
      </c>
      <c r="O404" s="110">
        <f t="shared" si="411"/>
        <v>6.1719839999999992</v>
      </c>
      <c r="P404" s="54">
        <f t="shared" si="412"/>
        <v>109.03838399999998</v>
      </c>
      <c r="Q404" s="147">
        <v>1.51</v>
      </c>
      <c r="R404" s="53">
        <f t="shared" si="415"/>
        <v>107.52838399999997</v>
      </c>
      <c r="S404" s="56">
        <f t="shared" si="413"/>
        <v>10.752838399999998</v>
      </c>
      <c r="T404" s="52" t="s">
        <v>331</v>
      </c>
    </row>
    <row r="405" spans="1:21" s="52" customFormat="1" x14ac:dyDescent="0.4">
      <c r="A405" s="41" t="s">
        <v>76</v>
      </c>
      <c r="B405" s="149">
        <v>87.2</v>
      </c>
      <c r="C405" s="129"/>
      <c r="D405" s="54">
        <f t="shared" si="403"/>
        <v>0.88</v>
      </c>
      <c r="E405" s="54">
        <f t="shared" si="404"/>
        <v>88.08</v>
      </c>
      <c r="F405" s="54">
        <v>10.8</v>
      </c>
      <c r="G405" s="53">
        <f t="shared" si="405"/>
        <v>98.88</v>
      </c>
      <c r="H405" s="47">
        <f t="shared" si="406"/>
        <v>2.9663999999999997</v>
      </c>
      <c r="I405" s="47">
        <f t="shared" si="416"/>
        <v>101.84639999999999</v>
      </c>
      <c r="J405" s="55"/>
      <c r="K405" s="56">
        <f t="shared" si="417"/>
        <v>101.84639999999999</v>
      </c>
      <c r="L405" s="55"/>
      <c r="M405" s="55">
        <f t="shared" si="409"/>
        <v>1.02</v>
      </c>
      <c r="N405" s="55">
        <f t="shared" si="410"/>
        <v>102.86639999999998</v>
      </c>
      <c r="O405" s="110">
        <f t="shared" si="411"/>
        <v>6.1719839999999992</v>
      </c>
      <c r="P405" s="54">
        <f t="shared" si="412"/>
        <v>109.03838399999998</v>
      </c>
      <c r="Q405" s="147">
        <v>1.51</v>
      </c>
      <c r="R405" s="53">
        <f t="shared" si="415"/>
        <v>107.52838399999997</v>
      </c>
      <c r="S405" s="56">
        <f t="shared" si="413"/>
        <v>10.752838399999998</v>
      </c>
      <c r="T405" s="52" t="s">
        <v>331</v>
      </c>
    </row>
    <row r="406" spans="1:21" s="52" customFormat="1" x14ac:dyDescent="0.4">
      <c r="A406" s="41" t="s">
        <v>77</v>
      </c>
      <c r="B406" s="149">
        <v>87.2</v>
      </c>
      <c r="C406" s="129"/>
      <c r="D406" s="54">
        <f t="shared" si="403"/>
        <v>0.88</v>
      </c>
      <c r="E406" s="54">
        <f t="shared" si="404"/>
        <v>88.08</v>
      </c>
      <c r="F406" s="54">
        <v>10.8</v>
      </c>
      <c r="G406" s="53">
        <f t="shared" si="405"/>
        <v>98.88</v>
      </c>
      <c r="H406" s="47">
        <f t="shared" si="406"/>
        <v>2.9663999999999997</v>
      </c>
      <c r="I406" s="47">
        <f t="shared" si="416"/>
        <v>101.84639999999999</v>
      </c>
      <c r="J406" s="55"/>
      <c r="K406" s="56">
        <f t="shared" si="417"/>
        <v>101.84639999999999</v>
      </c>
      <c r="L406" s="55"/>
      <c r="M406" s="55">
        <f t="shared" si="409"/>
        <v>1.02</v>
      </c>
      <c r="N406" s="55">
        <f t="shared" si="410"/>
        <v>102.86639999999998</v>
      </c>
      <c r="O406" s="110">
        <f t="shared" si="411"/>
        <v>6.1719839999999992</v>
      </c>
      <c r="P406" s="54">
        <f t="shared" si="412"/>
        <v>109.03838399999998</v>
      </c>
      <c r="Q406" s="147">
        <v>1.51</v>
      </c>
      <c r="R406" s="53">
        <f t="shared" si="415"/>
        <v>107.52838399999997</v>
      </c>
      <c r="S406" s="56">
        <f t="shared" si="413"/>
        <v>10.752838399999998</v>
      </c>
      <c r="T406" s="52" t="s">
        <v>331</v>
      </c>
    </row>
    <row r="407" spans="1:21" s="52" customFormat="1" x14ac:dyDescent="0.4">
      <c r="A407" s="41"/>
      <c r="B407" s="36"/>
      <c r="C407" s="129"/>
      <c r="D407" s="54"/>
      <c r="E407" s="54"/>
      <c r="F407" s="54"/>
      <c r="G407" s="53"/>
      <c r="H407" s="47"/>
      <c r="I407" s="47"/>
      <c r="J407" s="55"/>
      <c r="K407" s="56"/>
      <c r="L407" s="55"/>
      <c r="M407" s="55"/>
      <c r="N407" s="55"/>
      <c r="O407" s="110"/>
      <c r="P407" s="54"/>
      <c r="Q407" s="147"/>
      <c r="R407" s="53"/>
      <c r="S407" s="56"/>
      <c r="T407" s="52" t="s">
        <v>331</v>
      </c>
    </row>
    <row r="408" spans="1:21" s="52" customFormat="1" x14ac:dyDescent="0.4">
      <c r="A408" s="41" t="s">
        <v>232</v>
      </c>
      <c r="B408" s="36">
        <v>68.099999999999994</v>
      </c>
      <c r="C408" s="129"/>
      <c r="D408" s="54">
        <f t="shared" si="403"/>
        <v>0.69000000000000006</v>
      </c>
      <c r="E408" s="54">
        <f t="shared" si="404"/>
        <v>68.789999999999992</v>
      </c>
      <c r="F408" s="54">
        <v>10.8</v>
      </c>
      <c r="G408" s="53">
        <f t="shared" si="405"/>
        <v>79.589999999999989</v>
      </c>
      <c r="H408" s="47">
        <f t="shared" ref="H408:H409" si="418">G408*$H$4</f>
        <v>2.3876999999999997</v>
      </c>
      <c r="I408" s="47">
        <f t="shared" ref="I408:I409" si="419">G408+H408</f>
        <v>81.977699999999984</v>
      </c>
      <c r="J408" s="55"/>
      <c r="K408" s="56">
        <f t="shared" ref="K408:K409" si="420">I408-J408</f>
        <v>81.977699999999984</v>
      </c>
      <c r="L408" s="55"/>
      <c r="M408" s="55">
        <f t="shared" ref="M408:M409" si="421">ROUNDUP((K408*$M$4),2)</f>
        <v>0.82000000000000006</v>
      </c>
      <c r="N408" s="55">
        <f t="shared" ref="N408:N409" si="422">(K408-L408)+M408</f>
        <v>82.797699999999978</v>
      </c>
      <c r="O408" s="110">
        <f t="shared" ref="O408:O409" si="423">(K408-L408+M408)*$O$4</f>
        <v>4.9678619999999984</v>
      </c>
      <c r="P408" s="54">
        <f t="shared" ref="P408:P409" si="424">N408+O408</f>
        <v>87.765561999999974</v>
      </c>
      <c r="Q408" s="147">
        <v>6.01</v>
      </c>
      <c r="R408" s="53">
        <f t="shared" ref="R408:R409" si="425">P408-Q408</f>
        <v>81.755561999999969</v>
      </c>
      <c r="S408" s="56">
        <f t="shared" ref="S408:S409" si="426">R408/10</f>
        <v>8.1755561999999973</v>
      </c>
    </row>
    <row r="409" spans="1:21" s="52" customFormat="1" x14ac:dyDescent="0.4">
      <c r="A409" s="41" t="s">
        <v>233</v>
      </c>
      <c r="B409" s="36">
        <v>68.099999999999994</v>
      </c>
      <c r="C409" s="129"/>
      <c r="D409" s="54">
        <f t="shared" si="403"/>
        <v>0.69000000000000006</v>
      </c>
      <c r="E409" s="54">
        <f t="shared" si="404"/>
        <v>68.789999999999992</v>
      </c>
      <c r="F409" s="54">
        <v>10.8</v>
      </c>
      <c r="G409" s="53">
        <f t="shared" si="405"/>
        <v>79.589999999999989</v>
      </c>
      <c r="H409" s="47">
        <f t="shared" si="418"/>
        <v>2.3876999999999997</v>
      </c>
      <c r="I409" s="47">
        <f t="shared" si="419"/>
        <v>81.977699999999984</v>
      </c>
      <c r="J409" s="55"/>
      <c r="K409" s="56">
        <f t="shared" si="420"/>
        <v>81.977699999999984</v>
      </c>
      <c r="L409" s="55"/>
      <c r="M409" s="55">
        <f t="shared" si="421"/>
        <v>0.82000000000000006</v>
      </c>
      <c r="N409" s="55">
        <f t="shared" si="422"/>
        <v>82.797699999999978</v>
      </c>
      <c r="O409" s="110">
        <f t="shared" si="423"/>
        <v>4.9678619999999984</v>
      </c>
      <c r="P409" s="54">
        <f t="shared" si="424"/>
        <v>87.765561999999974</v>
      </c>
      <c r="Q409" s="147">
        <v>6.01</v>
      </c>
      <c r="R409" s="53">
        <f t="shared" si="425"/>
        <v>81.755561999999969</v>
      </c>
      <c r="S409" s="56">
        <f t="shared" si="426"/>
        <v>8.1755561999999973</v>
      </c>
      <c r="T409" s="52" t="s">
        <v>331</v>
      </c>
    </row>
    <row r="410" spans="1:21" s="52" customFormat="1" x14ac:dyDescent="0.4">
      <c r="A410" s="71"/>
      <c r="B410" s="157"/>
      <c r="C410" s="132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8"/>
      <c r="P410" s="87"/>
      <c r="Q410" s="23"/>
      <c r="R410" s="87"/>
      <c r="S410" s="87"/>
      <c r="T410" s="52" t="s">
        <v>331</v>
      </c>
      <c r="U410"/>
    </row>
    <row r="411" spans="1:21" s="52" customFormat="1" ht="18.45" x14ac:dyDescent="0.5">
      <c r="A411" s="182" t="s">
        <v>198</v>
      </c>
      <c r="B411" s="182"/>
      <c r="C411" s="182"/>
      <c r="D411" s="182"/>
      <c r="E411" s="182"/>
      <c r="F411" s="182"/>
      <c r="G411" s="182"/>
      <c r="H411" s="182"/>
      <c r="I411" s="182"/>
      <c r="J411" s="182"/>
      <c r="K411" s="182"/>
      <c r="L411" s="182"/>
      <c r="M411" s="182"/>
      <c r="N411" s="182"/>
      <c r="O411" s="182"/>
      <c r="P411" s="182"/>
      <c r="Q411" s="182"/>
      <c r="R411" s="182"/>
      <c r="S411" s="182"/>
      <c r="T411"/>
    </row>
    <row r="412" spans="1:21" s="52" customFormat="1" x14ac:dyDescent="0.4">
      <c r="A412" s="29" t="s">
        <v>11</v>
      </c>
      <c r="B412" s="146">
        <v>75.14</v>
      </c>
      <c r="C412" s="128"/>
      <c r="D412" s="54">
        <f>ROUNDUP(((B412-C412)*$D$4),2)</f>
        <v>0.76</v>
      </c>
      <c r="E412" s="54">
        <f>(B412-C412)+D412</f>
        <v>75.900000000000006</v>
      </c>
      <c r="F412" s="54">
        <v>10.8</v>
      </c>
      <c r="G412" s="53">
        <f>E412+$F$4</f>
        <v>86.7</v>
      </c>
      <c r="H412" s="47">
        <f t="shared" ref="H412:H417" si="427">G412*$H$4</f>
        <v>2.601</v>
      </c>
      <c r="I412" s="47">
        <f t="shared" ref="I412:I417" si="428">G412+H412</f>
        <v>89.301000000000002</v>
      </c>
      <c r="J412" s="55"/>
      <c r="K412" s="56">
        <f t="shared" ref="K412:K417" si="429">I412-J412</f>
        <v>89.301000000000002</v>
      </c>
      <c r="L412" s="55"/>
      <c r="M412" s="55">
        <f t="shared" ref="M412:M417" si="430">ROUNDUP((K412*$M$4),2)</f>
        <v>0.9</v>
      </c>
      <c r="N412" s="55">
        <f t="shared" ref="N412:N417" si="431">(K412-L412)+M412</f>
        <v>90.201000000000008</v>
      </c>
      <c r="O412" s="110">
        <f t="shared" ref="O412:O417" si="432">(K412-L412+M412)*$O$4</f>
        <v>5.4120600000000003</v>
      </c>
      <c r="P412" s="54">
        <f t="shared" ref="P412:P417" si="433">N412+O412</f>
        <v>95.613060000000004</v>
      </c>
      <c r="Q412" s="145">
        <v>32.5</v>
      </c>
      <c r="R412" s="53">
        <f t="shared" ref="R412:R416" si="434">P412-Q412</f>
        <v>63.113060000000004</v>
      </c>
      <c r="S412" s="56">
        <f t="shared" ref="S412:S416" si="435">R412/10</f>
        <v>6.3113060000000001</v>
      </c>
    </row>
    <row r="413" spans="1:21" s="52" customFormat="1" x14ac:dyDescent="0.4">
      <c r="A413" s="29" t="s">
        <v>498</v>
      </c>
      <c r="B413" s="146">
        <v>75.14</v>
      </c>
      <c r="C413" s="128"/>
      <c r="D413" s="54">
        <f>ROUNDUP(((B413-C413)*$D$4),2)</f>
        <v>0.76</v>
      </c>
      <c r="E413" s="54">
        <f>(B413-C413)+D413</f>
        <v>75.900000000000006</v>
      </c>
      <c r="F413" s="54">
        <v>10.8</v>
      </c>
      <c r="G413" s="53">
        <f>E413+$F$4</f>
        <v>86.7</v>
      </c>
      <c r="H413" s="47">
        <f t="shared" si="427"/>
        <v>2.601</v>
      </c>
      <c r="I413" s="47">
        <f t="shared" si="428"/>
        <v>89.301000000000002</v>
      </c>
      <c r="J413" s="55"/>
      <c r="K413" s="56">
        <f t="shared" si="429"/>
        <v>89.301000000000002</v>
      </c>
      <c r="L413" s="55"/>
      <c r="M413" s="55">
        <f t="shared" si="430"/>
        <v>0.9</v>
      </c>
      <c r="N413" s="55">
        <f t="shared" si="431"/>
        <v>90.201000000000008</v>
      </c>
      <c r="O413" s="110">
        <f t="shared" si="432"/>
        <v>5.4120600000000003</v>
      </c>
      <c r="P413" s="54">
        <f t="shared" si="433"/>
        <v>95.613060000000004</v>
      </c>
      <c r="Q413" s="145">
        <v>61.6</v>
      </c>
      <c r="R413" s="53">
        <f t="shared" si="434"/>
        <v>34.013060000000003</v>
      </c>
      <c r="S413" s="56">
        <f t="shared" si="435"/>
        <v>3.4013060000000004</v>
      </c>
      <c r="T413" s="52" t="s">
        <v>331</v>
      </c>
    </row>
    <row r="414" spans="1:21" s="52" customFormat="1" x14ac:dyDescent="0.4">
      <c r="A414" s="29"/>
      <c r="B414" s="146"/>
      <c r="C414" s="128"/>
      <c r="D414" s="54"/>
      <c r="E414" s="54"/>
      <c r="F414" s="54"/>
      <c r="G414" s="53"/>
      <c r="H414" s="47"/>
      <c r="I414" s="47"/>
      <c r="J414" s="55"/>
      <c r="K414" s="56"/>
      <c r="L414" s="55"/>
      <c r="M414" s="55"/>
      <c r="N414" s="55"/>
      <c r="O414" s="110"/>
      <c r="P414" s="54"/>
      <c r="Q414" s="145"/>
      <c r="R414" s="53"/>
      <c r="S414" s="56"/>
    </row>
    <row r="415" spans="1:21" ht="13.95" customHeight="1" x14ac:dyDescent="0.4">
      <c r="A415" s="41" t="s">
        <v>10</v>
      </c>
      <c r="B415" s="146">
        <v>75.84</v>
      </c>
      <c r="C415" s="128"/>
      <c r="D415" s="54">
        <f>ROUNDUP(((B415-C415)*$D$4),2)</f>
        <v>0.76</v>
      </c>
      <c r="E415" s="54">
        <f>(B415-C415)+D415</f>
        <v>76.600000000000009</v>
      </c>
      <c r="F415" s="54">
        <v>10.8</v>
      </c>
      <c r="G415" s="53">
        <f>E415+$F$4</f>
        <v>87.4</v>
      </c>
      <c r="H415" s="47">
        <f t="shared" si="427"/>
        <v>2.6219999999999999</v>
      </c>
      <c r="I415" s="47">
        <f t="shared" si="428"/>
        <v>90.022000000000006</v>
      </c>
      <c r="J415" s="55"/>
      <c r="K415" s="56">
        <f t="shared" si="429"/>
        <v>90.022000000000006</v>
      </c>
      <c r="L415" s="55"/>
      <c r="M415" s="55">
        <f t="shared" si="430"/>
        <v>0.91</v>
      </c>
      <c r="N415" s="55">
        <f t="shared" si="431"/>
        <v>90.932000000000002</v>
      </c>
      <c r="O415" s="110">
        <f t="shared" si="432"/>
        <v>5.4559199999999999</v>
      </c>
      <c r="P415" s="54">
        <f t="shared" si="433"/>
        <v>96.387920000000008</v>
      </c>
      <c r="Q415" s="145">
        <v>48.5</v>
      </c>
      <c r="R415" s="53">
        <f t="shared" si="434"/>
        <v>47.887920000000008</v>
      </c>
      <c r="S415" s="56">
        <f t="shared" si="435"/>
        <v>4.7887920000000008</v>
      </c>
      <c r="T415" s="52"/>
      <c r="U415" s="52"/>
    </row>
    <row r="416" spans="1:21" s="52" customFormat="1" ht="15" customHeight="1" x14ac:dyDescent="0.4">
      <c r="A416" s="119" t="s">
        <v>371</v>
      </c>
      <c r="B416" s="146">
        <v>75.84</v>
      </c>
      <c r="C416" s="128"/>
      <c r="D416" s="54">
        <f>ROUNDUP(((B416-C416)*$D$4),2)</f>
        <v>0.76</v>
      </c>
      <c r="E416" s="54">
        <f>(B416-C416)+D416</f>
        <v>76.600000000000009</v>
      </c>
      <c r="F416" s="54">
        <v>10.8</v>
      </c>
      <c r="G416" s="53">
        <f>E416+$F$4</f>
        <v>87.4</v>
      </c>
      <c r="H416" s="47">
        <f t="shared" si="427"/>
        <v>2.6219999999999999</v>
      </c>
      <c r="I416" s="47">
        <f t="shared" si="428"/>
        <v>90.022000000000006</v>
      </c>
      <c r="J416" s="55"/>
      <c r="K416" s="56">
        <f t="shared" si="429"/>
        <v>90.022000000000006</v>
      </c>
      <c r="L416" s="55"/>
      <c r="M416" s="55">
        <f t="shared" si="430"/>
        <v>0.91</v>
      </c>
      <c r="N416" s="55">
        <f t="shared" si="431"/>
        <v>90.932000000000002</v>
      </c>
      <c r="O416" s="110">
        <f t="shared" si="432"/>
        <v>5.4559199999999999</v>
      </c>
      <c r="P416" s="54">
        <f t="shared" si="433"/>
        <v>96.387920000000008</v>
      </c>
      <c r="Q416" s="145">
        <v>63.6</v>
      </c>
      <c r="R416" s="53">
        <f t="shared" si="434"/>
        <v>32.787920000000007</v>
      </c>
      <c r="S416" s="56">
        <f t="shared" si="435"/>
        <v>3.2787920000000006</v>
      </c>
      <c r="T416" s="52" t="s">
        <v>331</v>
      </c>
    </row>
    <row r="417" spans="1:21" s="52" customFormat="1" ht="15" customHeight="1" x14ac:dyDescent="0.4">
      <c r="A417" s="41" t="s">
        <v>497</v>
      </c>
      <c r="B417" s="146">
        <v>75.84</v>
      </c>
      <c r="C417" s="128"/>
      <c r="D417" s="54">
        <f>ROUNDUP(((B417-C417)*$D$4),2)</f>
        <v>0.76</v>
      </c>
      <c r="E417" s="54">
        <f>(B417-C417)+D417</f>
        <v>76.600000000000009</v>
      </c>
      <c r="F417" s="54">
        <v>10.8</v>
      </c>
      <c r="G417" s="53">
        <f>E417+$F$4</f>
        <v>87.4</v>
      </c>
      <c r="H417" s="47">
        <f t="shared" si="427"/>
        <v>2.6219999999999999</v>
      </c>
      <c r="I417" s="47">
        <f t="shared" si="428"/>
        <v>90.022000000000006</v>
      </c>
      <c r="J417" s="55"/>
      <c r="K417" s="56">
        <f t="shared" si="429"/>
        <v>90.022000000000006</v>
      </c>
      <c r="L417" s="55"/>
      <c r="M417" s="55">
        <f t="shared" si="430"/>
        <v>0.91</v>
      </c>
      <c r="N417" s="55">
        <f t="shared" si="431"/>
        <v>90.932000000000002</v>
      </c>
      <c r="O417" s="110">
        <f t="shared" si="432"/>
        <v>5.4559199999999999</v>
      </c>
      <c r="P417" s="54">
        <f t="shared" si="433"/>
        <v>96.387920000000008</v>
      </c>
      <c r="Q417" s="145">
        <v>70.7</v>
      </c>
      <c r="R417" s="53">
        <v>23.6</v>
      </c>
      <c r="S417" s="56">
        <v>2.36</v>
      </c>
    </row>
    <row r="418" spans="1:21" s="52" customFormat="1" ht="15" customHeight="1" x14ac:dyDescent="0.4">
      <c r="A418" s="41"/>
      <c r="B418" s="146"/>
      <c r="C418" s="128"/>
      <c r="D418" s="54"/>
      <c r="E418" s="54"/>
      <c r="F418" s="54"/>
      <c r="G418" s="53"/>
      <c r="H418" s="47"/>
      <c r="I418" s="47"/>
      <c r="J418" s="55"/>
      <c r="K418" s="56"/>
      <c r="L418" s="55"/>
      <c r="M418" s="55"/>
      <c r="N418" s="55"/>
      <c r="O418" s="110"/>
      <c r="P418" s="54"/>
      <c r="Q418" s="145"/>
      <c r="R418" s="53"/>
      <c r="S418" s="56"/>
    </row>
    <row r="419" spans="1:21" s="52" customFormat="1" x14ac:dyDescent="0.4">
      <c r="A419" s="25" t="s">
        <v>13</v>
      </c>
      <c r="B419" s="172">
        <v>74.95</v>
      </c>
      <c r="C419" s="128"/>
      <c r="D419" s="54">
        <f>ROUNDUP(((B419-C419)*$D$4),2)</f>
        <v>0.75</v>
      </c>
      <c r="E419" s="54">
        <f>(B419-C419)+D419</f>
        <v>75.7</v>
      </c>
      <c r="F419" s="54">
        <v>10.8</v>
      </c>
      <c r="G419" s="53">
        <f>E419+$F$4</f>
        <v>86.5</v>
      </c>
      <c r="H419" s="47">
        <f t="shared" ref="H419:H429" si="436">G419*$H$4</f>
        <v>2.5949999999999998</v>
      </c>
      <c r="I419" s="47">
        <f t="shared" ref="I419:I429" si="437">G419+H419</f>
        <v>89.094999999999999</v>
      </c>
      <c r="J419" s="44"/>
      <c r="K419" s="56">
        <f t="shared" ref="K419:K429" si="438">I419-J419</f>
        <v>89.094999999999999</v>
      </c>
      <c r="L419" s="55"/>
      <c r="M419" s="55">
        <f t="shared" ref="M419:M429" si="439">ROUNDUP((K419*$M$4),2)</f>
        <v>0.9</v>
      </c>
      <c r="N419" s="55">
        <f t="shared" ref="N419:N429" si="440">(K419-L419)+M419</f>
        <v>89.995000000000005</v>
      </c>
      <c r="O419" s="110">
        <f t="shared" ref="O419:O429" si="441">(K419-L419+M419)*$O$4</f>
        <v>5.3997000000000002</v>
      </c>
      <c r="P419" s="54">
        <f t="shared" ref="P419:P429" si="442">N419+O419</f>
        <v>95.3947</v>
      </c>
      <c r="Q419" s="145">
        <v>0</v>
      </c>
      <c r="R419" s="53">
        <f t="shared" ref="R419:R429" si="443">P419-Q419</f>
        <v>95.3947</v>
      </c>
      <c r="S419" s="56">
        <f t="shared" ref="S419:S429" si="444">R419/10</f>
        <v>9.5394699999999997</v>
      </c>
    </row>
    <row r="420" spans="1:21" s="52" customFormat="1" x14ac:dyDescent="0.4">
      <c r="A420" s="25"/>
      <c r="B420" s="32"/>
      <c r="C420" s="128"/>
      <c r="D420" s="54"/>
      <c r="E420" s="54"/>
      <c r="F420" s="54"/>
      <c r="G420" s="53"/>
      <c r="H420" s="47"/>
      <c r="I420" s="47"/>
      <c r="J420" s="44"/>
      <c r="K420" s="56"/>
      <c r="L420" s="55"/>
      <c r="M420" s="55"/>
      <c r="N420" s="55"/>
      <c r="O420" s="110"/>
      <c r="P420" s="54"/>
      <c r="Q420" s="96"/>
      <c r="R420" s="53"/>
      <c r="S420" s="56"/>
      <c r="T420" s="52" t="s">
        <v>331</v>
      </c>
    </row>
    <row r="421" spans="1:21" s="52" customFormat="1" x14ac:dyDescent="0.4">
      <c r="A421" s="41" t="s">
        <v>12</v>
      </c>
      <c r="B421" s="146">
        <v>57.69</v>
      </c>
      <c r="C421" s="129"/>
      <c r="D421" s="54">
        <f>ROUNDUP(((B421-C421)*$D$4),2)</f>
        <v>0.57999999999999996</v>
      </c>
      <c r="E421" s="54">
        <f>(B421-C421)+D421</f>
        <v>58.269999999999996</v>
      </c>
      <c r="F421" s="54">
        <v>10.8</v>
      </c>
      <c r="G421" s="53">
        <f>E421+$F$4</f>
        <v>69.069999999999993</v>
      </c>
      <c r="H421" s="47">
        <f t="shared" si="436"/>
        <v>2.0720999999999998</v>
      </c>
      <c r="I421" s="47">
        <f t="shared" si="437"/>
        <v>71.142099999999999</v>
      </c>
      <c r="J421" s="55"/>
      <c r="K421" s="56">
        <f t="shared" si="438"/>
        <v>71.142099999999999</v>
      </c>
      <c r="L421" s="55"/>
      <c r="M421" s="55">
        <f t="shared" si="439"/>
        <v>0.72</v>
      </c>
      <c r="N421" s="55">
        <f t="shared" si="440"/>
        <v>71.862099999999998</v>
      </c>
      <c r="O421" s="110">
        <f t="shared" si="441"/>
        <v>4.3117260000000002</v>
      </c>
      <c r="P421" s="54">
        <f t="shared" si="442"/>
        <v>76.173825999999991</v>
      </c>
      <c r="Q421" s="145">
        <v>11.1</v>
      </c>
      <c r="R421" s="53">
        <f t="shared" si="443"/>
        <v>65.073825999999997</v>
      </c>
      <c r="S421" s="56">
        <f t="shared" si="444"/>
        <v>6.5073825999999997</v>
      </c>
    </row>
    <row r="422" spans="1:21" s="52" customFormat="1" x14ac:dyDescent="0.4">
      <c r="A422" s="41"/>
      <c r="B422" s="36"/>
      <c r="C422" s="129"/>
      <c r="D422" s="54"/>
      <c r="E422" s="54"/>
      <c r="F422" s="54"/>
      <c r="G422" s="53"/>
      <c r="H422" s="47"/>
      <c r="I422" s="47"/>
      <c r="J422" s="55"/>
      <c r="K422" s="56"/>
      <c r="L422" s="55"/>
      <c r="M422" s="55"/>
      <c r="N422" s="55"/>
      <c r="O422" s="110"/>
      <c r="P422" s="54"/>
      <c r="Q422" s="96"/>
      <c r="R422" s="53"/>
      <c r="S422" s="56"/>
      <c r="T422" s="52" t="s">
        <v>331</v>
      </c>
    </row>
    <row r="423" spans="1:21" s="52" customFormat="1" x14ac:dyDescent="0.4">
      <c r="A423" s="57" t="s">
        <v>16</v>
      </c>
      <c r="B423" s="146">
        <v>68.64</v>
      </c>
      <c r="C423" s="128"/>
      <c r="D423" s="54">
        <f>ROUNDUP(((B423-C423)*$D$4),2)</f>
        <v>0.69000000000000006</v>
      </c>
      <c r="E423" s="54">
        <f>(B423-C423)+D423</f>
        <v>69.33</v>
      </c>
      <c r="F423" s="54">
        <v>10.8</v>
      </c>
      <c r="G423" s="53">
        <f>E423+$F$4</f>
        <v>80.13</v>
      </c>
      <c r="H423" s="47">
        <f t="shared" ref="H423" si="445">G423*$H$4</f>
        <v>2.4038999999999997</v>
      </c>
      <c r="I423" s="47">
        <f t="shared" ref="I423" si="446">G423+H423</f>
        <v>82.533899999999988</v>
      </c>
      <c r="J423" s="44"/>
      <c r="K423" s="56">
        <f t="shared" ref="K423" si="447">I423-J423</f>
        <v>82.533899999999988</v>
      </c>
      <c r="L423" s="55"/>
      <c r="M423" s="55">
        <f t="shared" ref="M423" si="448">ROUNDUP((K423*$M$4),2)</f>
        <v>0.83</v>
      </c>
      <c r="N423" s="55">
        <f t="shared" ref="N423" si="449">(K423-L423)+M423</f>
        <v>83.363899999999987</v>
      </c>
      <c r="O423" s="110">
        <f t="shared" ref="O423" si="450">(K423-L423+M423)*$O$4</f>
        <v>5.0018339999999988</v>
      </c>
      <c r="P423" s="54">
        <f t="shared" ref="P423" si="451">N423+O423</f>
        <v>88.365733999999989</v>
      </c>
      <c r="Q423" s="145">
        <v>0</v>
      </c>
      <c r="R423" s="53">
        <f t="shared" ref="R423" si="452">P423-Q423</f>
        <v>88.365733999999989</v>
      </c>
      <c r="S423" s="56">
        <f t="shared" ref="S423" si="453">R423/10</f>
        <v>8.8365733999999989</v>
      </c>
    </row>
    <row r="424" spans="1:21" s="52" customFormat="1" x14ac:dyDescent="0.4">
      <c r="A424" s="57"/>
      <c r="B424" s="36"/>
      <c r="C424" s="128"/>
      <c r="D424" s="54"/>
      <c r="E424" s="54"/>
      <c r="F424" s="54"/>
      <c r="G424" s="53"/>
      <c r="H424" s="47"/>
      <c r="I424" s="47"/>
      <c r="J424" s="44"/>
      <c r="K424" s="56"/>
      <c r="L424" s="55"/>
      <c r="M424" s="55"/>
      <c r="N424" s="55"/>
      <c r="O424" s="110"/>
      <c r="P424" s="54"/>
      <c r="Q424" s="96"/>
      <c r="R424" s="53"/>
      <c r="S424" s="56"/>
      <c r="T424" s="52" t="s">
        <v>331</v>
      </c>
    </row>
    <row r="425" spans="1:21" s="52" customFormat="1" x14ac:dyDescent="0.4">
      <c r="A425" s="57" t="s">
        <v>26</v>
      </c>
      <c r="B425" s="172">
        <v>68.64</v>
      </c>
      <c r="C425" s="128"/>
      <c r="D425" s="54">
        <f>ROUNDUP(((B425-C425)*$D$4),2)</f>
        <v>0.69000000000000006</v>
      </c>
      <c r="E425" s="54">
        <f>(B425-C425)+D425</f>
        <v>69.33</v>
      </c>
      <c r="F425" s="54">
        <v>10.8</v>
      </c>
      <c r="G425" s="53">
        <f>E425+$F$4</f>
        <v>80.13</v>
      </c>
      <c r="H425" s="47">
        <f t="shared" si="436"/>
        <v>2.4038999999999997</v>
      </c>
      <c r="I425" s="47">
        <f t="shared" si="437"/>
        <v>82.533899999999988</v>
      </c>
      <c r="J425" s="44"/>
      <c r="K425" s="56">
        <f t="shared" si="438"/>
        <v>82.533899999999988</v>
      </c>
      <c r="L425" s="55"/>
      <c r="M425" s="55">
        <f t="shared" si="439"/>
        <v>0.83</v>
      </c>
      <c r="N425" s="55">
        <f t="shared" si="440"/>
        <v>83.363899999999987</v>
      </c>
      <c r="O425" s="110">
        <f t="shared" si="441"/>
        <v>5.0018339999999988</v>
      </c>
      <c r="P425" s="54">
        <f t="shared" si="442"/>
        <v>88.365733999999989</v>
      </c>
      <c r="Q425" s="145">
        <v>0</v>
      </c>
      <c r="R425" s="53">
        <f t="shared" si="443"/>
        <v>88.365733999999989</v>
      </c>
      <c r="S425" s="56">
        <f t="shared" si="444"/>
        <v>8.8365733999999989</v>
      </c>
    </row>
    <row r="426" spans="1:21" s="52" customFormat="1" x14ac:dyDescent="0.4">
      <c r="A426" s="94"/>
      <c r="B426" s="158"/>
      <c r="C426" s="134"/>
      <c r="D426" s="66"/>
      <c r="E426" s="66"/>
      <c r="F426" s="66"/>
      <c r="G426" s="65"/>
      <c r="H426" s="100"/>
      <c r="I426" s="100"/>
      <c r="J426" s="93"/>
      <c r="K426" s="68"/>
      <c r="L426" s="67"/>
      <c r="M426" s="67"/>
      <c r="N426" s="67"/>
      <c r="O426" s="111"/>
      <c r="P426" s="66"/>
      <c r="Q426" s="97"/>
      <c r="R426" s="65"/>
      <c r="S426" s="68"/>
      <c r="T426" s="52" t="s">
        <v>331</v>
      </c>
    </row>
    <row r="427" spans="1:21" s="52" customFormat="1" x14ac:dyDescent="0.4">
      <c r="A427" s="64" t="s">
        <v>25</v>
      </c>
      <c r="B427" s="173">
        <v>86.84</v>
      </c>
      <c r="C427" s="134"/>
      <c r="D427" s="66">
        <f>ROUNDUP(((B427-C427)*$D$4),2)</f>
        <v>0.87</v>
      </c>
      <c r="E427" s="66">
        <f>(B427-C427)+D427</f>
        <v>87.710000000000008</v>
      </c>
      <c r="F427" s="66">
        <v>10.8</v>
      </c>
      <c r="G427" s="65">
        <f>E427+$F$4</f>
        <v>98.51</v>
      </c>
      <c r="H427" s="100">
        <f t="shared" si="436"/>
        <v>2.9553000000000003</v>
      </c>
      <c r="I427" s="100">
        <f t="shared" si="437"/>
        <v>101.4653</v>
      </c>
      <c r="J427" s="67"/>
      <c r="K427" s="68">
        <f t="shared" si="438"/>
        <v>101.4653</v>
      </c>
      <c r="L427" s="67"/>
      <c r="M427" s="67">
        <f t="shared" si="439"/>
        <v>1.02</v>
      </c>
      <c r="N427" s="67">
        <f t="shared" si="440"/>
        <v>102.4853</v>
      </c>
      <c r="O427" s="111">
        <f t="shared" si="441"/>
        <v>6.1491179999999996</v>
      </c>
      <c r="P427" s="66">
        <f t="shared" si="442"/>
        <v>108.634418</v>
      </c>
      <c r="Q427" s="176">
        <v>0</v>
      </c>
      <c r="R427" s="65">
        <f t="shared" si="443"/>
        <v>108.634418</v>
      </c>
      <c r="S427" s="68">
        <f t="shared" si="444"/>
        <v>10.8634418</v>
      </c>
    </row>
    <row r="428" spans="1:21" s="52" customFormat="1" x14ac:dyDescent="0.4">
      <c r="A428" s="64"/>
      <c r="B428" s="159"/>
      <c r="C428" s="134"/>
      <c r="D428" s="66"/>
      <c r="E428" s="66"/>
      <c r="F428" s="66"/>
      <c r="G428" s="65"/>
      <c r="H428" s="100"/>
      <c r="I428" s="100"/>
      <c r="J428" s="67"/>
      <c r="K428" s="68"/>
      <c r="L428" s="67"/>
      <c r="M428" s="67"/>
      <c r="N428" s="67"/>
      <c r="O428" s="111"/>
      <c r="P428" s="66"/>
      <c r="Q428" s="99"/>
      <c r="R428" s="65"/>
      <c r="S428" s="68"/>
      <c r="T428" s="52" t="s">
        <v>331</v>
      </c>
    </row>
    <row r="429" spans="1:21" s="52" customFormat="1" x14ac:dyDescent="0.4">
      <c r="A429" s="57" t="s">
        <v>35</v>
      </c>
      <c r="B429" s="146">
        <v>27.59</v>
      </c>
      <c r="C429" s="128"/>
      <c r="D429" s="54">
        <f>ROUNDUP(((B429-C429)*$D$4),2)</f>
        <v>0.28000000000000003</v>
      </c>
      <c r="E429" s="54">
        <f>(B429-C429)+D429</f>
        <v>27.87</v>
      </c>
      <c r="F429" s="54">
        <v>10.8</v>
      </c>
      <c r="G429" s="53">
        <f>E429+$F$4</f>
        <v>38.67</v>
      </c>
      <c r="H429" s="47">
        <f t="shared" si="436"/>
        <v>1.1600999999999999</v>
      </c>
      <c r="I429" s="47">
        <f t="shared" si="437"/>
        <v>39.830100000000002</v>
      </c>
      <c r="J429" s="44"/>
      <c r="K429" s="56">
        <f t="shared" si="438"/>
        <v>39.830100000000002</v>
      </c>
      <c r="L429" s="55"/>
      <c r="M429" s="55">
        <f t="shared" si="439"/>
        <v>0.4</v>
      </c>
      <c r="N429" s="55">
        <f t="shared" si="440"/>
        <v>40.2301</v>
      </c>
      <c r="O429" s="110">
        <f t="shared" si="441"/>
        <v>2.4138060000000001</v>
      </c>
      <c r="P429" s="54">
        <f t="shared" si="442"/>
        <v>42.643906000000001</v>
      </c>
      <c r="Q429" s="145">
        <v>4.5</v>
      </c>
      <c r="R429" s="53">
        <f t="shared" si="443"/>
        <v>38.143906000000001</v>
      </c>
      <c r="S429" s="56">
        <f t="shared" si="444"/>
        <v>3.8143906000000003</v>
      </c>
    </row>
    <row r="430" spans="1:21" s="52" customFormat="1" x14ac:dyDescent="0.4">
      <c r="A430" s="57"/>
      <c r="B430" s="36"/>
      <c r="C430" s="128"/>
      <c r="D430" s="54"/>
      <c r="E430" s="54"/>
      <c r="F430" s="54"/>
      <c r="G430" s="53"/>
      <c r="H430" s="47"/>
      <c r="I430" s="47"/>
      <c r="J430" s="44"/>
      <c r="K430" s="56"/>
      <c r="L430" s="55"/>
      <c r="M430" s="55"/>
      <c r="N430" s="55"/>
      <c r="O430" s="110"/>
      <c r="P430" s="54"/>
      <c r="Q430" s="96"/>
      <c r="R430" s="53"/>
      <c r="S430" s="56"/>
      <c r="T430" s="52" t="s">
        <v>331</v>
      </c>
    </row>
    <row r="431" spans="1:21" s="52" customFormat="1" x14ac:dyDescent="0.4">
      <c r="A431" s="57" t="s">
        <v>15</v>
      </c>
      <c r="B431" s="146">
        <v>39.15</v>
      </c>
      <c r="C431" s="128"/>
      <c r="D431" s="54">
        <f>ROUNDUP(((B431-C431)*$D$4),2)</f>
        <v>0.4</v>
      </c>
      <c r="E431" s="54">
        <f>(B431-C431)+D431</f>
        <v>39.549999999999997</v>
      </c>
      <c r="F431" s="54">
        <v>10.8</v>
      </c>
      <c r="G431" s="53">
        <f>E431+$F$4</f>
        <v>50.349999999999994</v>
      </c>
      <c r="H431" s="47">
        <f t="shared" ref="H431" si="454">G431*$H$4</f>
        <v>1.5104999999999997</v>
      </c>
      <c r="I431" s="47">
        <f t="shared" ref="I431" si="455">G431+H431</f>
        <v>51.860499999999995</v>
      </c>
      <c r="J431" s="44"/>
      <c r="K431" s="56">
        <f t="shared" ref="K431" si="456">I431-J431</f>
        <v>51.860499999999995</v>
      </c>
      <c r="L431" s="55"/>
      <c r="M431" s="55">
        <f t="shared" ref="M431" si="457">ROUNDUP((K431*$M$4),2)</f>
        <v>0.52</v>
      </c>
      <c r="N431" s="55">
        <f t="shared" ref="N431" si="458">(K431-L431)+M431</f>
        <v>52.380499999999998</v>
      </c>
      <c r="O431" s="110">
        <f t="shared" ref="O431" si="459">(K431-L431+M431)*$O$4</f>
        <v>3.1428299999999996</v>
      </c>
      <c r="P431" s="54">
        <f t="shared" ref="P431" si="460">N431+O431</f>
        <v>55.523329999999994</v>
      </c>
      <c r="Q431" s="145">
        <v>0</v>
      </c>
      <c r="R431" s="53">
        <f t="shared" ref="R431" si="461">P431-Q431</f>
        <v>55.523329999999994</v>
      </c>
      <c r="S431" s="56">
        <f t="shared" ref="S431" si="462">R431/10</f>
        <v>5.5523329999999991</v>
      </c>
      <c r="U431"/>
    </row>
    <row r="432" spans="1:21" s="52" customFormat="1" x14ac:dyDescent="0.4">
      <c r="A432" s="57"/>
      <c r="B432" s="36"/>
      <c r="C432" s="128"/>
      <c r="D432" s="54"/>
      <c r="E432" s="54"/>
      <c r="F432" s="54"/>
      <c r="G432" s="53"/>
      <c r="H432" s="47"/>
      <c r="I432" s="47"/>
      <c r="J432" s="44"/>
      <c r="K432" s="56"/>
      <c r="L432" s="55"/>
      <c r="M432" s="55"/>
      <c r="N432" s="55"/>
      <c r="O432" s="110"/>
      <c r="P432" s="54"/>
      <c r="Q432" s="96"/>
      <c r="R432" s="53"/>
      <c r="S432" s="56"/>
      <c r="T432" s="52" t="s">
        <v>331</v>
      </c>
    </row>
    <row r="433" spans="1:21" s="52" customFormat="1" x14ac:dyDescent="0.4">
      <c r="A433" s="57" t="s">
        <v>14</v>
      </c>
      <c r="B433" s="172">
        <v>45.1</v>
      </c>
      <c r="C433" s="128"/>
      <c r="D433" s="54">
        <f>ROUNDUP(((B433-C433)*$D$4),2)</f>
        <v>0.46</v>
      </c>
      <c r="E433" s="54">
        <f>(B433-C433)+D433</f>
        <v>45.56</v>
      </c>
      <c r="F433" s="54">
        <v>10.8</v>
      </c>
      <c r="G433" s="53">
        <f>E433+$F$4</f>
        <v>56.36</v>
      </c>
      <c r="H433" s="47">
        <f t="shared" ref="H433" si="463">G433*$H$4</f>
        <v>1.6907999999999999</v>
      </c>
      <c r="I433" s="47">
        <f t="shared" ref="I433" si="464">G433+H433</f>
        <v>58.050800000000002</v>
      </c>
      <c r="J433" s="44"/>
      <c r="K433" s="56">
        <f t="shared" ref="K433" si="465">I433-J433</f>
        <v>58.050800000000002</v>
      </c>
      <c r="L433" s="55"/>
      <c r="M433" s="55">
        <f t="shared" ref="M433" si="466">ROUNDUP((K433*$M$4),2)</f>
        <v>0.59</v>
      </c>
      <c r="N433" s="55">
        <f t="shared" ref="N433" si="467">(K433-L433)+M433</f>
        <v>58.640800000000006</v>
      </c>
      <c r="O433" s="110">
        <f t="shared" ref="O433" si="468">(K433-L433+M433)*$O$4</f>
        <v>3.5184480000000002</v>
      </c>
      <c r="P433" s="54">
        <f t="shared" ref="P433" si="469">N433+O433</f>
        <v>62.159248000000005</v>
      </c>
      <c r="Q433" s="145">
        <v>18</v>
      </c>
      <c r="R433" s="53">
        <f t="shared" ref="R433" si="470">P433-Q433</f>
        <v>44.159248000000005</v>
      </c>
      <c r="S433" s="56">
        <f t="shared" ref="S433" si="471">R433/10</f>
        <v>4.4159248000000009</v>
      </c>
    </row>
    <row r="434" spans="1:21" s="52" customFormat="1" x14ac:dyDescent="0.4">
      <c r="A434" s="41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52" t="s">
        <v>331</v>
      </c>
    </row>
    <row r="435" spans="1:21" ht="18.45" x14ac:dyDescent="0.5">
      <c r="A435" s="179" t="s">
        <v>95</v>
      </c>
      <c r="B435" s="180"/>
      <c r="C435" s="180"/>
      <c r="D435" s="180"/>
      <c r="E435" s="180"/>
      <c r="F435" s="180"/>
      <c r="G435" s="180"/>
      <c r="H435" s="180"/>
      <c r="I435" s="180"/>
      <c r="J435" s="180"/>
      <c r="K435" s="180"/>
      <c r="L435" s="180"/>
      <c r="M435" s="180"/>
      <c r="N435" s="180"/>
      <c r="O435" s="180"/>
      <c r="P435" s="180"/>
      <c r="Q435" s="180"/>
      <c r="R435" s="180"/>
      <c r="S435" s="181"/>
      <c r="T435" s="52"/>
      <c r="U435" s="52"/>
    </row>
    <row r="436" spans="1:21" s="52" customFormat="1" x14ac:dyDescent="0.4">
      <c r="A436" s="76" t="s">
        <v>170</v>
      </c>
      <c r="B436" s="177">
        <v>75.39</v>
      </c>
      <c r="C436" s="135"/>
      <c r="D436" s="54">
        <f>ROUNDUP(((B436-C436)*$D$4),2)</f>
        <v>0.76</v>
      </c>
      <c r="E436" s="54">
        <f>(B436-C436)+D436</f>
        <v>76.150000000000006</v>
      </c>
      <c r="F436" s="54">
        <v>10.8</v>
      </c>
      <c r="G436" s="53">
        <f>E436+$F$4</f>
        <v>86.95</v>
      </c>
      <c r="H436" s="47">
        <f t="shared" ref="H436:H494" si="472">G436*$H$4</f>
        <v>2.6084999999999998</v>
      </c>
      <c r="I436" s="47">
        <f t="shared" ref="I436:I494" si="473">G436+H436</f>
        <v>89.558500000000009</v>
      </c>
      <c r="J436" s="77"/>
      <c r="K436" s="56">
        <f t="shared" ref="K436:K494" si="474">I436-J436</f>
        <v>89.558500000000009</v>
      </c>
      <c r="L436" s="77"/>
      <c r="M436" s="55">
        <f t="shared" ref="M436:M494" si="475">ROUNDUP((K436*$M$4),2)</f>
        <v>0.9</v>
      </c>
      <c r="N436" s="55">
        <f t="shared" ref="N436:N494" si="476">(K436-L436)+M436</f>
        <v>90.458500000000015</v>
      </c>
      <c r="O436" s="110">
        <f t="shared" ref="O436:O494" si="477">(K436-L436+M436)*$O$4</f>
        <v>5.4275100000000007</v>
      </c>
      <c r="P436" s="54">
        <f t="shared" ref="P436:P494" si="478">N436+O436</f>
        <v>95.886010000000013</v>
      </c>
      <c r="Q436" s="152">
        <v>2</v>
      </c>
      <c r="R436" s="53">
        <f t="shared" ref="R436:R494" si="479">P436-Q436</f>
        <v>93.886010000000013</v>
      </c>
      <c r="S436" s="78">
        <f>R436/10</f>
        <v>9.3886010000000013</v>
      </c>
    </row>
    <row r="437" spans="1:21" s="52" customFormat="1" x14ac:dyDescent="0.4">
      <c r="A437" s="76" t="s">
        <v>171</v>
      </c>
      <c r="B437" s="177">
        <v>75.39</v>
      </c>
      <c r="C437" s="135"/>
      <c r="D437" s="54">
        <f>ROUNDUP(((B437-C437)*$D$4),2)</f>
        <v>0.76</v>
      </c>
      <c r="E437" s="54">
        <f>(B437-C437)+D437</f>
        <v>76.150000000000006</v>
      </c>
      <c r="F437" s="54">
        <v>10.8</v>
      </c>
      <c r="G437" s="53">
        <f>E437+$F$4</f>
        <v>86.95</v>
      </c>
      <c r="H437" s="47">
        <f t="shared" si="472"/>
        <v>2.6084999999999998</v>
      </c>
      <c r="I437" s="47">
        <f t="shared" si="473"/>
        <v>89.558500000000009</v>
      </c>
      <c r="J437" s="77"/>
      <c r="K437" s="56">
        <f t="shared" si="474"/>
        <v>89.558500000000009</v>
      </c>
      <c r="L437" s="77"/>
      <c r="M437" s="55">
        <f t="shared" si="475"/>
        <v>0.9</v>
      </c>
      <c r="N437" s="55">
        <f t="shared" si="476"/>
        <v>90.458500000000015</v>
      </c>
      <c r="O437" s="110">
        <f t="shared" si="477"/>
        <v>5.4275100000000007</v>
      </c>
      <c r="P437" s="54">
        <f t="shared" si="478"/>
        <v>95.886010000000013</v>
      </c>
      <c r="Q437" s="152">
        <v>2</v>
      </c>
      <c r="R437" s="53">
        <f t="shared" si="479"/>
        <v>93.886010000000013</v>
      </c>
      <c r="S437" s="78">
        <f t="shared" ref="S437:S494" si="480">R437/10</f>
        <v>9.3886010000000013</v>
      </c>
      <c r="T437" s="52" t="s">
        <v>331</v>
      </c>
    </row>
    <row r="438" spans="1:21" s="52" customFormat="1" x14ac:dyDescent="0.4">
      <c r="A438" s="76" t="s">
        <v>172</v>
      </c>
      <c r="B438" s="177">
        <v>75.39</v>
      </c>
      <c r="C438" s="135"/>
      <c r="D438" s="54">
        <f>ROUNDUP(((B438-C438)*$D$4),2)</f>
        <v>0.76</v>
      </c>
      <c r="E438" s="54">
        <f>(B438-C438)+D438</f>
        <v>76.150000000000006</v>
      </c>
      <c r="F438" s="54">
        <v>10.8</v>
      </c>
      <c r="G438" s="53">
        <f>E438+$F$4</f>
        <v>86.95</v>
      </c>
      <c r="H438" s="47">
        <f t="shared" si="472"/>
        <v>2.6084999999999998</v>
      </c>
      <c r="I438" s="47">
        <f t="shared" si="473"/>
        <v>89.558500000000009</v>
      </c>
      <c r="J438" s="77"/>
      <c r="K438" s="56">
        <f t="shared" si="474"/>
        <v>89.558500000000009</v>
      </c>
      <c r="L438" s="77"/>
      <c r="M438" s="55">
        <f t="shared" si="475"/>
        <v>0.9</v>
      </c>
      <c r="N438" s="55">
        <f t="shared" si="476"/>
        <v>90.458500000000015</v>
      </c>
      <c r="O438" s="110">
        <f t="shared" si="477"/>
        <v>5.4275100000000007</v>
      </c>
      <c r="P438" s="54">
        <f t="shared" si="478"/>
        <v>95.886010000000013</v>
      </c>
      <c r="Q438" s="152">
        <v>2</v>
      </c>
      <c r="R438" s="53">
        <f t="shared" si="479"/>
        <v>93.886010000000013</v>
      </c>
      <c r="S438" s="78">
        <f t="shared" si="480"/>
        <v>9.3886010000000013</v>
      </c>
      <c r="T438" s="52" t="s">
        <v>331</v>
      </c>
    </row>
    <row r="439" spans="1:21" s="52" customFormat="1" x14ac:dyDescent="0.4">
      <c r="A439" s="76" t="s">
        <v>173</v>
      </c>
      <c r="B439" s="177">
        <v>75.39</v>
      </c>
      <c r="C439" s="135"/>
      <c r="D439" s="54">
        <f>ROUNDUP(((B439-C439)*$D$4),2)</f>
        <v>0.76</v>
      </c>
      <c r="E439" s="54">
        <f>(B439-C439)+D439</f>
        <v>76.150000000000006</v>
      </c>
      <c r="F439" s="54">
        <v>10.8</v>
      </c>
      <c r="G439" s="53">
        <f>E439+$F$4</f>
        <v>86.95</v>
      </c>
      <c r="H439" s="47">
        <f t="shared" si="472"/>
        <v>2.6084999999999998</v>
      </c>
      <c r="I439" s="47">
        <f t="shared" si="473"/>
        <v>89.558500000000009</v>
      </c>
      <c r="J439" s="77"/>
      <c r="K439" s="56">
        <f t="shared" si="474"/>
        <v>89.558500000000009</v>
      </c>
      <c r="L439" s="77"/>
      <c r="M439" s="55">
        <f t="shared" si="475"/>
        <v>0.9</v>
      </c>
      <c r="N439" s="55">
        <f t="shared" si="476"/>
        <v>90.458500000000015</v>
      </c>
      <c r="O439" s="110">
        <f t="shared" si="477"/>
        <v>5.4275100000000007</v>
      </c>
      <c r="P439" s="54">
        <f t="shared" si="478"/>
        <v>95.886010000000013</v>
      </c>
      <c r="Q439" s="152">
        <v>2</v>
      </c>
      <c r="R439" s="53">
        <f t="shared" si="479"/>
        <v>93.886010000000013</v>
      </c>
      <c r="S439" s="78">
        <f t="shared" si="480"/>
        <v>9.3886010000000013</v>
      </c>
      <c r="T439" s="52" t="s">
        <v>331</v>
      </c>
    </row>
    <row r="440" spans="1:21" s="52" customFormat="1" x14ac:dyDescent="0.4">
      <c r="A440" s="76"/>
      <c r="B440" s="150"/>
      <c r="C440" s="135"/>
      <c r="D440" s="54"/>
      <c r="E440" s="54"/>
      <c r="F440" s="54"/>
      <c r="G440" s="53"/>
      <c r="H440" s="47"/>
      <c r="I440" s="47"/>
      <c r="J440" s="77"/>
      <c r="K440" s="56"/>
      <c r="L440" s="77"/>
      <c r="M440" s="55"/>
      <c r="N440" s="55"/>
      <c r="O440" s="110"/>
      <c r="P440" s="54"/>
      <c r="Q440" s="151"/>
      <c r="R440" s="53"/>
      <c r="S440" s="78"/>
      <c r="T440" s="52" t="s">
        <v>331</v>
      </c>
    </row>
    <row r="441" spans="1:21" s="52" customFormat="1" x14ac:dyDescent="0.4">
      <c r="A441" s="76" t="s">
        <v>184</v>
      </c>
      <c r="B441" s="177">
        <v>69.989999999999995</v>
      </c>
      <c r="C441" s="135"/>
      <c r="D441" s="54">
        <f t="shared" ref="D441:D449" si="481">ROUNDUP(((B441-C441)*$D$4),2)</f>
        <v>0.7</v>
      </c>
      <c r="E441" s="54">
        <f t="shared" ref="E441:E449" si="482">(B441-C441)+D441</f>
        <v>70.69</v>
      </c>
      <c r="F441" s="54">
        <v>10.8</v>
      </c>
      <c r="G441" s="53">
        <f t="shared" ref="G441:G449" si="483">E441+$F$4</f>
        <v>81.489999999999995</v>
      </c>
      <c r="H441" s="47">
        <f t="shared" si="472"/>
        <v>2.4446999999999997</v>
      </c>
      <c r="I441" s="47">
        <f t="shared" si="473"/>
        <v>83.934699999999992</v>
      </c>
      <c r="J441" s="77"/>
      <c r="K441" s="56">
        <f t="shared" si="474"/>
        <v>83.934699999999992</v>
      </c>
      <c r="L441" s="77"/>
      <c r="M441" s="55">
        <f t="shared" si="475"/>
        <v>0.84</v>
      </c>
      <c r="N441" s="55">
        <f t="shared" si="476"/>
        <v>84.774699999999996</v>
      </c>
      <c r="O441" s="110">
        <f t="shared" si="477"/>
        <v>5.0864819999999993</v>
      </c>
      <c r="P441" s="54">
        <f t="shared" si="478"/>
        <v>89.861181999999999</v>
      </c>
      <c r="Q441" s="152">
        <v>2</v>
      </c>
      <c r="R441" s="53">
        <f t="shared" si="479"/>
        <v>87.861181999999999</v>
      </c>
      <c r="S441" s="78">
        <f t="shared" si="480"/>
        <v>8.7861182000000007</v>
      </c>
      <c r="U441"/>
    </row>
    <row r="442" spans="1:21" s="52" customFormat="1" x14ac:dyDescent="0.4">
      <c r="A442" s="76" t="s">
        <v>185</v>
      </c>
      <c r="B442" s="177">
        <v>69.989999999999995</v>
      </c>
      <c r="C442" s="135"/>
      <c r="D442" s="54">
        <f t="shared" si="481"/>
        <v>0.7</v>
      </c>
      <c r="E442" s="54">
        <f t="shared" si="482"/>
        <v>70.69</v>
      </c>
      <c r="F442" s="54">
        <v>10.8</v>
      </c>
      <c r="G442" s="53">
        <f t="shared" si="483"/>
        <v>81.489999999999995</v>
      </c>
      <c r="H442" s="47">
        <f t="shared" si="472"/>
        <v>2.4446999999999997</v>
      </c>
      <c r="I442" s="47">
        <f t="shared" si="473"/>
        <v>83.934699999999992</v>
      </c>
      <c r="J442" s="77"/>
      <c r="K442" s="56">
        <f t="shared" si="474"/>
        <v>83.934699999999992</v>
      </c>
      <c r="L442" s="77"/>
      <c r="M442" s="55">
        <f t="shared" si="475"/>
        <v>0.84</v>
      </c>
      <c r="N442" s="55">
        <f t="shared" si="476"/>
        <v>84.774699999999996</v>
      </c>
      <c r="O442" s="110">
        <f t="shared" si="477"/>
        <v>5.0864819999999993</v>
      </c>
      <c r="P442" s="54">
        <f t="shared" si="478"/>
        <v>89.861181999999999</v>
      </c>
      <c r="Q442" s="152">
        <v>2</v>
      </c>
      <c r="R442" s="53">
        <f t="shared" si="479"/>
        <v>87.861181999999999</v>
      </c>
      <c r="S442" s="78">
        <f t="shared" si="480"/>
        <v>8.7861182000000007</v>
      </c>
      <c r="T442" s="52" t="s">
        <v>331</v>
      </c>
    </row>
    <row r="443" spans="1:21" s="52" customFormat="1" x14ac:dyDescent="0.4">
      <c r="A443" s="76" t="s">
        <v>186</v>
      </c>
      <c r="B443" s="177">
        <v>69.989999999999995</v>
      </c>
      <c r="C443" s="135"/>
      <c r="D443" s="54">
        <f t="shared" si="481"/>
        <v>0.7</v>
      </c>
      <c r="E443" s="54">
        <f t="shared" si="482"/>
        <v>70.69</v>
      </c>
      <c r="F443" s="54">
        <v>10.8</v>
      </c>
      <c r="G443" s="53">
        <f t="shared" si="483"/>
        <v>81.489999999999995</v>
      </c>
      <c r="H443" s="47">
        <f t="shared" si="472"/>
        <v>2.4446999999999997</v>
      </c>
      <c r="I443" s="47">
        <f t="shared" si="473"/>
        <v>83.934699999999992</v>
      </c>
      <c r="J443" s="77"/>
      <c r="K443" s="56">
        <f t="shared" si="474"/>
        <v>83.934699999999992</v>
      </c>
      <c r="L443" s="77"/>
      <c r="M443" s="55">
        <f t="shared" si="475"/>
        <v>0.84</v>
      </c>
      <c r="N443" s="55">
        <f t="shared" si="476"/>
        <v>84.774699999999996</v>
      </c>
      <c r="O443" s="110">
        <f t="shared" si="477"/>
        <v>5.0864819999999993</v>
      </c>
      <c r="P443" s="54">
        <f t="shared" si="478"/>
        <v>89.861181999999999</v>
      </c>
      <c r="Q443" s="152">
        <v>2</v>
      </c>
      <c r="R443" s="53">
        <f t="shared" si="479"/>
        <v>87.861181999999999</v>
      </c>
      <c r="S443" s="78">
        <f t="shared" si="480"/>
        <v>8.7861182000000007</v>
      </c>
      <c r="T443" s="52" t="s">
        <v>331</v>
      </c>
    </row>
    <row r="444" spans="1:21" s="52" customFormat="1" x14ac:dyDescent="0.4">
      <c r="A444" s="76" t="s">
        <v>187</v>
      </c>
      <c r="B444" s="177">
        <v>69.989999999999995</v>
      </c>
      <c r="C444" s="135"/>
      <c r="D444" s="54">
        <f t="shared" si="481"/>
        <v>0.7</v>
      </c>
      <c r="E444" s="54">
        <f t="shared" si="482"/>
        <v>70.69</v>
      </c>
      <c r="F444" s="54">
        <v>10.8</v>
      </c>
      <c r="G444" s="53">
        <f t="shared" si="483"/>
        <v>81.489999999999995</v>
      </c>
      <c r="H444" s="47">
        <f t="shared" si="472"/>
        <v>2.4446999999999997</v>
      </c>
      <c r="I444" s="47">
        <f t="shared" si="473"/>
        <v>83.934699999999992</v>
      </c>
      <c r="J444" s="77"/>
      <c r="K444" s="56">
        <f t="shared" si="474"/>
        <v>83.934699999999992</v>
      </c>
      <c r="L444" s="77"/>
      <c r="M444" s="55">
        <f t="shared" si="475"/>
        <v>0.84</v>
      </c>
      <c r="N444" s="55">
        <f t="shared" si="476"/>
        <v>84.774699999999996</v>
      </c>
      <c r="O444" s="110">
        <f t="shared" si="477"/>
        <v>5.0864819999999993</v>
      </c>
      <c r="P444" s="54">
        <f t="shared" si="478"/>
        <v>89.861181999999999</v>
      </c>
      <c r="Q444" s="152">
        <v>2</v>
      </c>
      <c r="R444" s="53">
        <f t="shared" si="479"/>
        <v>87.861181999999999</v>
      </c>
      <c r="S444" s="78">
        <f t="shared" si="480"/>
        <v>8.7861182000000007</v>
      </c>
      <c r="T444" s="52" t="s">
        <v>331</v>
      </c>
    </row>
    <row r="445" spans="1:21" x14ac:dyDescent="0.4">
      <c r="A445" s="76" t="s">
        <v>188</v>
      </c>
      <c r="B445" s="177">
        <v>69.989999999999995</v>
      </c>
      <c r="C445" s="135"/>
      <c r="D445" s="54">
        <f t="shared" si="481"/>
        <v>0.7</v>
      </c>
      <c r="E445" s="54">
        <f t="shared" si="482"/>
        <v>70.69</v>
      </c>
      <c r="F445" s="54">
        <v>10.8</v>
      </c>
      <c r="G445" s="53">
        <f t="shared" si="483"/>
        <v>81.489999999999995</v>
      </c>
      <c r="H445" s="47">
        <f t="shared" si="472"/>
        <v>2.4446999999999997</v>
      </c>
      <c r="I445" s="47">
        <f t="shared" si="473"/>
        <v>83.934699999999992</v>
      </c>
      <c r="J445" s="77"/>
      <c r="K445" s="56">
        <f t="shared" si="474"/>
        <v>83.934699999999992</v>
      </c>
      <c r="L445" s="77"/>
      <c r="M445" s="55">
        <f t="shared" si="475"/>
        <v>0.84</v>
      </c>
      <c r="N445" s="55">
        <f t="shared" si="476"/>
        <v>84.774699999999996</v>
      </c>
      <c r="O445" s="110">
        <f t="shared" si="477"/>
        <v>5.0864819999999993</v>
      </c>
      <c r="P445" s="54">
        <f t="shared" si="478"/>
        <v>89.861181999999999</v>
      </c>
      <c r="Q445" s="152">
        <v>2</v>
      </c>
      <c r="R445" s="53">
        <f t="shared" si="479"/>
        <v>87.861181999999999</v>
      </c>
      <c r="S445" s="78">
        <f t="shared" si="480"/>
        <v>8.7861182000000007</v>
      </c>
      <c r="T445" s="52" t="s">
        <v>331</v>
      </c>
      <c r="U445" s="52"/>
    </row>
    <row r="446" spans="1:21" s="52" customFormat="1" x14ac:dyDescent="0.4">
      <c r="A446" s="76" t="s">
        <v>189</v>
      </c>
      <c r="B446" s="177">
        <v>69.989999999999995</v>
      </c>
      <c r="C446" s="135"/>
      <c r="D446" s="54">
        <f t="shared" si="481"/>
        <v>0.7</v>
      </c>
      <c r="E446" s="54">
        <f t="shared" si="482"/>
        <v>70.69</v>
      </c>
      <c r="F446" s="54">
        <v>10.8</v>
      </c>
      <c r="G446" s="53">
        <f t="shared" si="483"/>
        <v>81.489999999999995</v>
      </c>
      <c r="H446" s="47">
        <f t="shared" si="472"/>
        <v>2.4446999999999997</v>
      </c>
      <c r="I446" s="47">
        <f t="shared" si="473"/>
        <v>83.934699999999992</v>
      </c>
      <c r="J446" s="77"/>
      <c r="K446" s="56">
        <f t="shared" si="474"/>
        <v>83.934699999999992</v>
      </c>
      <c r="L446" s="77"/>
      <c r="M446" s="55">
        <f t="shared" si="475"/>
        <v>0.84</v>
      </c>
      <c r="N446" s="55">
        <f t="shared" si="476"/>
        <v>84.774699999999996</v>
      </c>
      <c r="O446" s="110">
        <f t="shared" si="477"/>
        <v>5.0864819999999993</v>
      </c>
      <c r="P446" s="54">
        <f t="shared" si="478"/>
        <v>89.861181999999999</v>
      </c>
      <c r="Q446" s="152">
        <v>2</v>
      </c>
      <c r="R446" s="53">
        <f t="shared" si="479"/>
        <v>87.861181999999999</v>
      </c>
      <c r="S446" s="78">
        <f t="shared" si="480"/>
        <v>8.7861182000000007</v>
      </c>
      <c r="T446" s="52" t="s">
        <v>331</v>
      </c>
    </row>
    <row r="447" spans="1:21" s="52" customFormat="1" x14ac:dyDescent="0.4">
      <c r="A447" s="76" t="s">
        <v>190</v>
      </c>
      <c r="B447" s="177">
        <v>69.989999999999995</v>
      </c>
      <c r="C447" s="135"/>
      <c r="D447" s="54">
        <f t="shared" si="481"/>
        <v>0.7</v>
      </c>
      <c r="E447" s="54">
        <f t="shared" si="482"/>
        <v>70.69</v>
      </c>
      <c r="F447" s="54">
        <v>10.8</v>
      </c>
      <c r="G447" s="53">
        <f t="shared" si="483"/>
        <v>81.489999999999995</v>
      </c>
      <c r="H447" s="47">
        <f t="shared" si="472"/>
        <v>2.4446999999999997</v>
      </c>
      <c r="I447" s="47">
        <f t="shared" si="473"/>
        <v>83.934699999999992</v>
      </c>
      <c r="J447" s="77"/>
      <c r="K447" s="56">
        <f t="shared" si="474"/>
        <v>83.934699999999992</v>
      </c>
      <c r="L447" s="77"/>
      <c r="M447" s="55">
        <f t="shared" si="475"/>
        <v>0.84</v>
      </c>
      <c r="N447" s="55">
        <f t="shared" si="476"/>
        <v>84.774699999999996</v>
      </c>
      <c r="O447" s="110">
        <f t="shared" si="477"/>
        <v>5.0864819999999993</v>
      </c>
      <c r="P447" s="54">
        <f t="shared" si="478"/>
        <v>89.861181999999999</v>
      </c>
      <c r="Q447" s="152">
        <v>2</v>
      </c>
      <c r="R447" s="53">
        <f t="shared" si="479"/>
        <v>87.861181999999999</v>
      </c>
      <c r="S447" s="78">
        <f t="shared" si="480"/>
        <v>8.7861182000000007</v>
      </c>
      <c r="T447" s="52" t="s">
        <v>331</v>
      </c>
    </row>
    <row r="448" spans="1:21" s="52" customFormat="1" x14ac:dyDescent="0.4">
      <c r="A448" s="76" t="s">
        <v>191</v>
      </c>
      <c r="B448" s="177">
        <v>69.989999999999995</v>
      </c>
      <c r="C448" s="135"/>
      <c r="D448" s="54">
        <f t="shared" si="481"/>
        <v>0.7</v>
      </c>
      <c r="E448" s="54">
        <f t="shared" si="482"/>
        <v>70.69</v>
      </c>
      <c r="F448" s="54">
        <v>10.8</v>
      </c>
      <c r="G448" s="53">
        <f t="shared" si="483"/>
        <v>81.489999999999995</v>
      </c>
      <c r="H448" s="47">
        <f t="shared" si="472"/>
        <v>2.4446999999999997</v>
      </c>
      <c r="I448" s="47">
        <f t="shared" si="473"/>
        <v>83.934699999999992</v>
      </c>
      <c r="J448" s="77"/>
      <c r="K448" s="56">
        <f t="shared" si="474"/>
        <v>83.934699999999992</v>
      </c>
      <c r="L448" s="77"/>
      <c r="M448" s="55">
        <f t="shared" si="475"/>
        <v>0.84</v>
      </c>
      <c r="N448" s="55">
        <f t="shared" si="476"/>
        <v>84.774699999999996</v>
      </c>
      <c r="O448" s="110">
        <f t="shared" si="477"/>
        <v>5.0864819999999993</v>
      </c>
      <c r="P448" s="54">
        <f t="shared" si="478"/>
        <v>89.861181999999999</v>
      </c>
      <c r="Q448" s="152">
        <v>2</v>
      </c>
      <c r="R448" s="53">
        <f t="shared" si="479"/>
        <v>87.861181999999999</v>
      </c>
      <c r="S448" s="78">
        <f t="shared" si="480"/>
        <v>8.7861182000000007</v>
      </c>
      <c r="T448" s="52" t="s">
        <v>331</v>
      </c>
    </row>
    <row r="449" spans="1:21" s="52" customFormat="1" x14ac:dyDescent="0.4">
      <c r="A449" s="76" t="s">
        <v>192</v>
      </c>
      <c r="B449" s="177">
        <v>69.989999999999995</v>
      </c>
      <c r="C449" s="135"/>
      <c r="D449" s="54">
        <f t="shared" si="481"/>
        <v>0.7</v>
      </c>
      <c r="E449" s="54">
        <f t="shared" si="482"/>
        <v>70.69</v>
      </c>
      <c r="F449" s="54">
        <v>10.8</v>
      </c>
      <c r="G449" s="53">
        <f t="shared" si="483"/>
        <v>81.489999999999995</v>
      </c>
      <c r="H449" s="47">
        <f t="shared" si="472"/>
        <v>2.4446999999999997</v>
      </c>
      <c r="I449" s="47">
        <f t="shared" si="473"/>
        <v>83.934699999999992</v>
      </c>
      <c r="J449" s="77"/>
      <c r="K449" s="56">
        <f t="shared" si="474"/>
        <v>83.934699999999992</v>
      </c>
      <c r="L449" s="77"/>
      <c r="M449" s="55">
        <f t="shared" si="475"/>
        <v>0.84</v>
      </c>
      <c r="N449" s="55">
        <f t="shared" si="476"/>
        <v>84.774699999999996</v>
      </c>
      <c r="O449" s="110">
        <f t="shared" si="477"/>
        <v>5.0864819999999993</v>
      </c>
      <c r="P449" s="54">
        <f t="shared" si="478"/>
        <v>89.861181999999999</v>
      </c>
      <c r="Q449" s="152">
        <v>2</v>
      </c>
      <c r="R449" s="53">
        <f t="shared" si="479"/>
        <v>87.861181999999999</v>
      </c>
      <c r="S449" s="78">
        <f t="shared" si="480"/>
        <v>8.7861182000000007</v>
      </c>
      <c r="T449" s="52" t="s">
        <v>331</v>
      </c>
    </row>
    <row r="450" spans="1:21" s="52" customFormat="1" x14ac:dyDescent="0.4">
      <c r="A450" s="76"/>
      <c r="B450" s="150"/>
      <c r="C450" s="135"/>
      <c r="D450" s="54"/>
      <c r="E450" s="54"/>
      <c r="F450" s="54"/>
      <c r="G450" s="53"/>
      <c r="H450" s="47"/>
      <c r="I450" s="47"/>
      <c r="J450" s="77"/>
      <c r="K450" s="56"/>
      <c r="L450" s="77"/>
      <c r="M450" s="55"/>
      <c r="N450" s="55"/>
      <c r="O450" s="110"/>
      <c r="P450" s="54"/>
      <c r="Q450" s="151"/>
      <c r="R450" s="53"/>
      <c r="S450" s="78"/>
      <c r="T450" s="52" t="s">
        <v>331</v>
      </c>
    </row>
    <row r="451" spans="1:21" s="52" customFormat="1" x14ac:dyDescent="0.4">
      <c r="A451" s="76" t="s">
        <v>174</v>
      </c>
      <c r="B451" s="177">
        <v>72.94</v>
      </c>
      <c r="C451" s="135"/>
      <c r="D451" s="54">
        <f t="shared" ref="D451:D460" si="484">ROUNDUP(((B451-C451)*$D$4),2)</f>
        <v>0.73</v>
      </c>
      <c r="E451" s="54">
        <f t="shared" ref="E451:E460" si="485">(B451-C451)+D451</f>
        <v>73.67</v>
      </c>
      <c r="F451" s="54">
        <v>10.8</v>
      </c>
      <c r="G451" s="53">
        <f t="shared" ref="G451:G460" si="486">E451+$F$4</f>
        <v>84.47</v>
      </c>
      <c r="H451" s="47">
        <f t="shared" si="472"/>
        <v>2.5341</v>
      </c>
      <c r="I451" s="47">
        <f t="shared" si="473"/>
        <v>87.004099999999994</v>
      </c>
      <c r="J451" s="77"/>
      <c r="K451" s="56">
        <f t="shared" si="474"/>
        <v>87.004099999999994</v>
      </c>
      <c r="L451" s="77"/>
      <c r="M451" s="55">
        <f t="shared" si="475"/>
        <v>0.88</v>
      </c>
      <c r="N451" s="55">
        <f t="shared" si="476"/>
        <v>87.884099999999989</v>
      </c>
      <c r="O451" s="110">
        <f t="shared" si="477"/>
        <v>5.273045999999999</v>
      </c>
      <c r="P451" s="54">
        <f t="shared" si="478"/>
        <v>93.157145999999983</v>
      </c>
      <c r="Q451" s="152">
        <v>7</v>
      </c>
      <c r="R451" s="53">
        <f t="shared" si="479"/>
        <v>86.157145999999983</v>
      </c>
      <c r="S451" s="78">
        <f t="shared" si="480"/>
        <v>8.6157145999999987</v>
      </c>
      <c r="U451"/>
    </row>
    <row r="452" spans="1:21" s="52" customFormat="1" x14ac:dyDescent="0.4">
      <c r="A452" s="76" t="s">
        <v>175</v>
      </c>
      <c r="B452" s="177">
        <v>72.94</v>
      </c>
      <c r="C452" s="135"/>
      <c r="D452" s="54">
        <f t="shared" si="484"/>
        <v>0.73</v>
      </c>
      <c r="E452" s="54">
        <f t="shared" si="485"/>
        <v>73.67</v>
      </c>
      <c r="F452" s="54">
        <v>10.8</v>
      </c>
      <c r="G452" s="53">
        <f t="shared" si="486"/>
        <v>84.47</v>
      </c>
      <c r="H452" s="47">
        <f t="shared" si="472"/>
        <v>2.5341</v>
      </c>
      <c r="I452" s="47">
        <f t="shared" si="473"/>
        <v>87.004099999999994</v>
      </c>
      <c r="J452" s="77"/>
      <c r="K452" s="56">
        <f t="shared" si="474"/>
        <v>87.004099999999994</v>
      </c>
      <c r="L452" s="77"/>
      <c r="M452" s="55">
        <f t="shared" si="475"/>
        <v>0.88</v>
      </c>
      <c r="N452" s="55">
        <f t="shared" si="476"/>
        <v>87.884099999999989</v>
      </c>
      <c r="O452" s="110">
        <f t="shared" si="477"/>
        <v>5.273045999999999</v>
      </c>
      <c r="P452" s="54">
        <f t="shared" si="478"/>
        <v>93.157145999999983</v>
      </c>
      <c r="Q452" s="152">
        <v>7</v>
      </c>
      <c r="R452" s="53">
        <f t="shared" si="479"/>
        <v>86.157145999999983</v>
      </c>
      <c r="S452" s="78">
        <f t="shared" si="480"/>
        <v>8.6157145999999987</v>
      </c>
      <c r="T452" s="52" t="s">
        <v>331</v>
      </c>
    </row>
    <row r="453" spans="1:21" s="52" customFormat="1" x14ac:dyDescent="0.4">
      <c r="A453" s="76" t="s">
        <v>176</v>
      </c>
      <c r="B453" s="177">
        <v>72.94</v>
      </c>
      <c r="C453" s="135"/>
      <c r="D453" s="54">
        <f t="shared" si="484"/>
        <v>0.73</v>
      </c>
      <c r="E453" s="54">
        <f t="shared" si="485"/>
        <v>73.67</v>
      </c>
      <c r="F453" s="54">
        <v>10.8</v>
      </c>
      <c r="G453" s="53">
        <f t="shared" si="486"/>
        <v>84.47</v>
      </c>
      <c r="H453" s="47">
        <f t="shared" si="472"/>
        <v>2.5341</v>
      </c>
      <c r="I453" s="47">
        <f t="shared" si="473"/>
        <v>87.004099999999994</v>
      </c>
      <c r="J453" s="77"/>
      <c r="K453" s="56">
        <f t="shared" si="474"/>
        <v>87.004099999999994</v>
      </c>
      <c r="L453" s="77"/>
      <c r="M453" s="55">
        <f t="shared" si="475"/>
        <v>0.88</v>
      </c>
      <c r="N453" s="55">
        <f t="shared" si="476"/>
        <v>87.884099999999989</v>
      </c>
      <c r="O453" s="110">
        <f t="shared" si="477"/>
        <v>5.273045999999999</v>
      </c>
      <c r="P453" s="54">
        <f t="shared" si="478"/>
        <v>93.157145999999983</v>
      </c>
      <c r="Q453" s="152">
        <v>7</v>
      </c>
      <c r="R453" s="53">
        <f t="shared" si="479"/>
        <v>86.157145999999983</v>
      </c>
      <c r="S453" s="78">
        <f t="shared" si="480"/>
        <v>8.6157145999999987</v>
      </c>
      <c r="T453" s="52" t="s">
        <v>331</v>
      </c>
    </row>
    <row r="454" spans="1:21" s="52" customFormat="1" x14ac:dyDescent="0.4">
      <c r="A454" s="76" t="s">
        <v>177</v>
      </c>
      <c r="B454" s="177">
        <v>72.94</v>
      </c>
      <c r="C454" s="135"/>
      <c r="D454" s="54">
        <f t="shared" si="484"/>
        <v>0.73</v>
      </c>
      <c r="E454" s="54">
        <f t="shared" si="485"/>
        <v>73.67</v>
      </c>
      <c r="F454" s="54">
        <v>10.8</v>
      </c>
      <c r="G454" s="53">
        <f t="shared" si="486"/>
        <v>84.47</v>
      </c>
      <c r="H454" s="47">
        <f t="shared" si="472"/>
        <v>2.5341</v>
      </c>
      <c r="I454" s="47">
        <f t="shared" si="473"/>
        <v>87.004099999999994</v>
      </c>
      <c r="J454" s="77"/>
      <c r="K454" s="56">
        <f t="shared" si="474"/>
        <v>87.004099999999994</v>
      </c>
      <c r="L454" s="77"/>
      <c r="M454" s="55">
        <f t="shared" si="475"/>
        <v>0.88</v>
      </c>
      <c r="N454" s="55">
        <f t="shared" si="476"/>
        <v>87.884099999999989</v>
      </c>
      <c r="O454" s="110">
        <f t="shared" si="477"/>
        <v>5.273045999999999</v>
      </c>
      <c r="P454" s="54">
        <f t="shared" si="478"/>
        <v>93.157145999999983</v>
      </c>
      <c r="Q454" s="152">
        <v>7</v>
      </c>
      <c r="R454" s="53">
        <f t="shared" si="479"/>
        <v>86.157145999999983</v>
      </c>
      <c r="S454" s="78">
        <f t="shared" si="480"/>
        <v>8.6157145999999987</v>
      </c>
      <c r="T454" s="52" t="s">
        <v>331</v>
      </c>
    </row>
    <row r="455" spans="1:21" x14ac:dyDescent="0.4">
      <c r="A455" s="76" t="s">
        <v>178</v>
      </c>
      <c r="B455" s="177">
        <v>72.94</v>
      </c>
      <c r="C455" s="135"/>
      <c r="D455" s="54">
        <f t="shared" si="484"/>
        <v>0.73</v>
      </c>
      <c r="E455" s="54">
        <f t="shared" si="485"/>
        <v>73.67</v>
      </c>
      <c r="F455" s="54">
        <v>10.8</v>
      </c>
      <c r="G455" s="53">
        <f t="shared" si="486"/>
        <v>84.47</v>
      </c>
      <c r="H455" s="47">
        <f t="shared" si="472"/>
        <v>2.5341</v>
      </c>
      <c r="I455" s="47">
        <f t="shared" si="473"/>
        <v>87.004099999999994</v>
      </c>
      <c r="J455" s="77"/>
      <c r="K455" s="56">
        <f t="shared" si="474"/>
        <v>87.004099999999994</v>
      </c>
      <c r="L455" s="77"/>
      <c r="M455" s="55">
        <f t="shared" si="475"/>
        <v>0.88</v>
      </c>
      <c r="N455" s="55">
        <f t="shared" si="476"/>
        <v>87.884099999999989</v>
      </c>
      <c r="O455" s="110">
        <f t="shared" si="477"/>
        <v>5.273045999999999</v>
      </c>
      <c r="P455" s="54">
        <f t="shared" si="478"/>
        <v>93.157145999999983</v>
      </c>
      <c r="Q455" s="152">
        <v>7</v>
      </c>
      <c r="R455" s="53">
        <f t="shared" si="479"/>
        <v>86.157145999999983</v>
      </c>
      <c r="S455" s="78">
        <f t="shared" si="480"/>
        <v>8.6157145999999987</v>
      </c>
      <c r="T455" s="52" t="s">
        <v>331</v>
      </c>
      <c r="U455" s="52"/>
    </row>
    <row r="456" spans="1:21" s="52" customFormat="1" x14ac:dyDescent="0.4">
      <c r="A456" s="76" t="s">
        <v>179</v>
      </c>
      <c r="B456" s="177">
        <v>72.94</v>
      </c>
      <c r="C456" s="135"/>
      <c r="D456" s="54">
        <f t="shared" si="484"/>
        <v>0.73</v>
      </c>
      <c r="E456" s="54">
        <f t="shared" si="485"/>
        <v>73.67</v>
      </c>
      <c r="F456" s="54">
        <v>10.8</v>
      </c>
      <c r="G456" s="53">
        <f t="shared" si="486"/>
        <v>84.47</v>
      </c>
      <c r="H456" s="47">
        <f t="shared" si="472"/>
        <v>2.5341</v>
      </c>
      <c r="I456" s="47">
        <f t="shared" si="473"/>
        <v>87.004099999999994</v>
      </c>
      <c r="J456" s="77"/>
      <c r="K456" s="56">
        <f t="shared" si="474"/>
        <v>87.004099999999994</v>
      </c>
      <c r="L456" s="77"/>
      <c r="M456" s="55">
        <f t="shared" si="475"/>
        <v>0.88</v>
      </c>
      <c r="N456" s="55">
        <f t="shared" si="476"/>
        <v>87.884099999999989</v>
      </c>
      <c r="O456" s="110">
        <f t="shared" si="477"/>
        <v>5.273045999999999</v>
      </c>
      <c r="P456" s="54">
        <f t="shared" si="478"/>
        <v>93.157145999999983</v>
      </c>
      <c r="Q456" s="152">
        <v>7</v>
      </c>
      <c r="R456" s="53">
        <f t="shared" si="479"/>
        <v>86.157145999999983</v>
      </c>
      <c r="S456" s="78">
        <f t="shared" si="480"/>
        <v>8.6157145999999987</v>
      </c>
      <c r="T456" s="52" t="s">
        <v>331</v>
      </c>
    </row>
    <row r="457" spans="1:21" s="52" customFormat="1" x14ac:dyDescent="0.4">
      <c r="A457" s="76" t="s">
        <v>180</v>
      </c>
      <c r="B457" s="177">
        <v>72.94</v>
      </c>
      <c r="C457" s="135"/>
      <c r="D457" s="54">
        <f t="shared" si="484"/>
        <v>0.73</v>
      </c>
      <c r="E457" s="54">
        <f t="shared" si="485"/>
        <v>73.67</v>
      </c>
      <c r="F457" s="54">
        <v>10.8</v>
      </c>
      <c r="G457" s="53">
        <f t="shared" si="486"/>
        <v>84.47</v>
      </c>
      <c r="H457" s="47">
        <f t="shared" si="472"/>
        <v>2.5341</v>
      </c>
      <c r="I457" s="47">
        <f t="shared" si="473"/>
        <v>87.004099999999994</v>
      </c>
      <c r="J457" s="77"/>
      <c r="K457" s="56">
        <f t="shared" si="474"/>
        <v>87.004099999999994</v>
      </c>
      <c r="L457" s="77"/>
      <c r="M457" s="55">
        <f t="shared" si="475"/>
        <v>0.88</v>
      </c>
      <c r="N457" s="55">
        <f t="shared" si="476"/>
        <v>87.884099999999989</v>
      </c>
      <c r="O457" s="110">
        <f t="shared" si="477"/>
        <v>5.273045999999999</v>
      </c>
      <c r="P457" s="54">
        <f t="shared" si="478"/>
        <v>93.157145999999983</v>
      </c>
      <c r="Q457" s="152">
        <v>7</v>
      </c>
      <c r="R457" s="53">
        <f t="shared" si="479"/>
        <v>86.157145999999983</v>
      </c>
      <c r="S457" s="78">
        <f t="shared" si="480"/>
        <v>8.6157145999999987</v>
      </c>
      <c r="T457" s="52" t="s">
        <v>331</v>
      </c>
    </row>
    <row r="458" spans="1:21" s="52" customFormat="1" x14ac:dyDescent="0.4">
      <c r="A458" s="76" t="s">
        <v>181</v>
      </c>
      <c r="B458" s="177">
        <v>72.94</v>
      </c>
      <c r="C458" s="135"/>
      <c r="D458" s="54">
        <f t="shared" si="484"/>
        <v>0.73</v>
      </c>
      <c r="E458" s="54">
        <f t="shared" si="485"/>
        <v>73.67</v>
      </c>
      <c r="F458" s="54">
        <v>10.8</v>
      </c>
      <c r="G458" s="53">
        <f t="shared" si="486"/>
        <v>84.47</v>
      </c>
      <c r="H458" s="47">
        <f t="shared" si="472"/>
        <v>2.5341</v>
      </c>
      <c r="I458" s="47">
        <f t="shared" si="473"/>
        <v>87.004099999999994</v>
      </c>
      <c r="J458" s="77"/>
      <c r="K458" s="56">
        <f t="shared" si="474"/>
        <v>87.004099999999994</v>
      </c>
      <c r="L458" s="77"/>
      <c r="M458" s="55">
        <f t="shared" si="475"/>
        <v>0.88</v>
      </c>
      <c r="N458" s="55">
        <f t="shared" si="476"/>
        <v>87.884099999999989</v>
      </c>
      <c r="O458" s="110">
        <f t="shared" si="477"/>
        <v>5.273045999999999</v>
      </c>
      <c r="P458" s="54">
        <f t="shared" si="478"/>
        <v>93.157145999999983</v>
      </c>
      <c r="Q458" s="152">
        <v>7</v>
      </c>
      <c r="R458" s="53">
        <f t="shared" si="479"/>
        <v>86.157145999999983</v>
      </c>
      <c r="S458" s="78">
        <f t="shared" si="480"/>
        <v>8.6157145999999987</v>
      </c>
      <c r="T458" s="52" t="s">
        <v>331</v>
      </c>
    </row>
    <row r="459" spans="1:21" s="52" customFormat="1" x14ac:dyDescent="0.4">
      <c r="A459" s="76" t="s">
        <v>182</v>
      </c>
      <c r="B459" s="177">
        <v>72.94</v>
      </c>
      <c r="C459" s="135"/>
      <c r="D459" s="54">
        <f t="shared" si="484"/>
        <v>0.73</v>
      </c>
      <c r="E459" s="54">
        <f t="shared" si="485"/>
        <v>73.67</v>
      </c>
      <c r="F459" s="54">
        <v>10.8</v>
      </c>
      <c r="G459" s="53">
        <f t="shared" si="486"/>
        <v>84.47</v>
      </c>
      <c r="H459" s="47">
        <f t="shared" si="472"/>
        <v>2.5341</v>
      </c>
      <c r="I459" s="47">
        <f t="shared" si="473"/>
        <v>87.004099999999994</v>
      </c>
      <c r="J459" s="77"/>
      <c r="K459" s="56">
        <f t="shared" si="474"/>
        <v>87.004099999999994</v>
      </c>
      <c r="L459" s="77"/>
      <c r="M459" s="55">
        <f t="shared" si="475"/>
        <v>0.88</v>
      </c>
      <c r="N459" s="55">
        <f t="shared" si="476"/>
        <v>87.884099999999989</v>
      </c>
      <c r="O459" s="110">
        <f t="shared" si="477"/>
        <v>5.273045999999999</v>
      </c>
      <c r="P459" s="54">
        <f t="shared" si="478"/>
        <v>93.157145999999983</v>
      </c>
      <c r="Q459" s="152">
        <v>7</v>
      </c>
      <c r="R459" s="53">
        <f t="shared" si="479"/>
        <v>86.157145999999983</v>
      </c>
      <c r="S459" s="78">
        <f t="shared" si="480"/>
        <v>8.6157145999999987</v>
      </c>
      <c r="T459" s="52" t="s">
        <v>331</v>
      </c>
    </row>
    <row r="460" spans="1:21" s="52" customFormat="1" x14ac:dyDescent="0.4">
      <c r="A460" s="76" t="s">
        <v>183</v>
      </c>
      <c r="B460" s="177">
        <v>72.94</v>
      </c>
      <c r="C460" s="135"/>
      <c r="D460" s="54">
        <f t="shared" si="484"/>
        <v>0.73</v>
      </c>
      <c r="E460" s="54">
        <f t="shared" si="485"/>
        <v>73.67</v>
      </c>
      <c r="F460" s="54">
        <v>10.8</v>
      </c>
      <c r="G460" s="53">
        <f t="shared" si="486"/>
        <v>84.47</v>
      </c>
      <c r="H460" s="47">
        <f t="shared" si="472"/>
        <v>2.5341</v>
      </c>
      <c r="I460" s="47">
        <f t="shared" si="473"/>
        <v>87.004099999999994</v>
      </c>
      <c r="J460" s="77"/>
      <c r="K460" s="56">
        <f t="shared" si="474"/>
        <v>87.004099999999994</v>
      </c>
      <c r="L460" s="77"/>
      <c r="M460" s="55">
        <f t="shared" si="475"/>
        <v>0.88</v>
      </c>
      <c r="N460" s="55">
        <f t="shared" si="476"/>
        <v>87.884099999999989</v>
      </c>
      <c r="O460" s="110">
        <f t="shared" si="477"/>
        <v>5.273045999999999</v>
      </c>
      <c r="P460" s="54">
        <f t="shared" si="478"/>
        <v>93.157145999999983</v>
      </c>
      <c r="Q460" s="152">
        <v>7</v>
      </c>
      <c r="R460" s="53">
        <f t="shared" si="479"/>
        <v>86.157145999999983</v>
      </c>
      <c r="S460" s="78">
        <f t="shared" si="480"/>
        <v>8.6157145999999987</v>
      </c>
      <c r="T460" s="52" t="s">
        <v>331</v>
      </c>
    </row>
    <row r="461" spans="1:21" s="52" customFormat="1" x14ac:dyDescent="0.4">
      <c r="A461" s="76"/>
      <c r="B461" s="150"/>
      <c r="C461" s="135"/>
      <c r="D461" s="54"/>
      <c r="E461" s="54"/>
      <c r="F461" s="54"/>
      <c r="G461" s="53"/>
      <c r="H461" s="47"/>
      <c r="I461" s="47"/>
      <c r="J461" s="77"/>
      <c r="K461" s="56"/>
      <c r="L461" s="77"/>
      <c r="M461" s="55"/>
      <c r="N461" s="55"/>
      <c r="O461" s="110"/>
      <c r="P461" s="54"/>
      <c r="Q461" s="151"/>
      <c r="R461" s="53"/>
      <c r="S461" s="78"/>
      <c r="T461" s="52" t="s">
        <v>331</v>
      </c>
    </row>
    <row r="462" spans="1:21" s="52" customFormat="1" x14ac:dyDescent="0.4">
      <c r="A462" s="76" t="s">
        <v>139</v>
      </c>
      <c r="B462" s="177">
        <v>53.35</v>
      </c>
      <c r="C462" s="135"/>
      <c r="D462" s="54">
        <f t="shared" ref="D462:D472" si="487">ROUNDUP(((B462-C462)*$D$4),2)</f>
        <v>0.54</v>
      </c>
      <c r="E462" s="54">
        <f t="shared" ref="E462:E472" si="488">(B462-C462)+D462</f>
        <v>53.89</v>
      </c>
      <c r="F462" s="54">
        <v>10.8</v>
      </c>
      <c r="G462" s="53">
        <f t="shared" ref="G462:G472" si="489">E462+$F$4</f>
        <v>64.69</v>
      </c>
      <c r="H462" s="47">
        <f t="shared" si="472"/>
        <v>1.9406999999999999</v>
      </c>
      <c r="I462" s="47">
        <f t="shared" si="473"/>
        <v>66.630700000000004</v>
      </c>
      <c r="J462" s="77"/>
      <c r="K462" s="56">
        <f t="shared" si="474"/>
        <v>66.630700000000004</v>
      </c>
      <c r="L462" s="77"/>
      <c r="M462" s="55">
        <f t="shared" si="475"/>
        <v>0.67</v>
      </c>
      <c r="N462" s="55">
        <f t="shared" si="476"/>
        <v>67.300700000000006</v>
      </c>
      <c r="O462" s="110">
        <f t="shared" si="477"/>
        <v>4.0380419999999999</v>
      </c>
      <c r="P462" s="54">
        <f t="shared" si="478"/>
        <v>71.338742000000011</v>
      </c>
      <c r="Q462" s="152">
        <v>7.5</v>
      </c>
      <c r="R462" s="53">
        <f t="shared" si="479"/>
        <v>63.838742000000011</v>
      </c>
      <c r="S462" s="78">
        <f t="shared" si="480"/>
        <v>6.3838742000000011</v>
      </c>
      <c r="U462"/>
    </row>
    <row r="463" spans="1:21" s="52" customFormat="1" x14ac:dyDescent="0.4">
      <c r="A463" s="76" t="s">
        <v>140</v>
      </c>
      <c r="B463" s="177">
        <v>53.35</v>
      </c>
      <c r="C463" s="135"/>
      <c r="D463" s="54">
        <f t="shared" si="487"/>
        <v>0.54</v>
      </c>
      <c r="E463" s="54">
        <f t="shared" si="488"/>
        <v>53.89</v>
      </c>
      <c r="F463" s="54">
        <v>10.8</v>
      </c>
      <c r="G463" s="53">
        <f t="shared" si="489"/>
        <v>64.69</v>
      </c>
      <c r="H463" s="47">
        <f t="shared" si="472"/>
        <v>1.9406999999999999</v>
      </c>
      <c r="I463" s="47">
        <f t="shared" si="473"/>
        <v>66.630700000000004</v>
      </c>
      <c r="J463" s="77"/>
      <c r="K463" s="56">
        <f t="shared" si="474"/>
        <v>66.630700000000004</v>
      </c>
      <c r="L463" s="77"/>
      <c r="M463" s="55">
        <f t="shared" si="475"/>
        <v>0.67</v>
      </c>
      <c r="N463" s="55">
        <f t="shared" si="476"/>
        <v>67.300700000000006</v>
      </c>
      <c r="O463" s="110">
        <f t="shared" si="477"/>
        <v>4.0380419999999999</v>
      </c>
      <c r="P463" s="54">
        <f t="shared" si="478"/>
        <v>71.338742000000011</v>
      </c>
      <c r="Q463" s="152">
        <v>7.5</v>
      </c>
      <c r="R463" s="53">
        <f t="shared" si="479"/>
        <v>63.838742000000011</v>
      </c>
      <c r="S463" s="78">
        <f t="shared" si="480"/>
        <v>6.3838742000000011</v>
      </c>
      <c r="T463" s="52" t="s">
        <v>331</v>
      </c>
    </row>
    <row r="464" spans="1:21" s="52" customFormat="1" x14ac:dyDescent="0.4">
      <c r="A464" s="76" t="s">
        <v>141</v>
      </c>
      <c r="B464" s="177">
        <v>53.35</v>
      </c>
      <c r="C464" s="135"/>
      <c r="D464" s="54">
        <f t="shared" si="487"/>
        <v>0.54</v>
      </c>
      <c r="E464" s="54">
        <f t="shared" si="488"/>
        <v>53.89</v>
      </c>
      <c r="F464" s="54">
        <v>10.8</v>
      </c>
      <c r="G464" s="53">
        <f t="shared" si="489"/>
        <v>64.69</v>
      </c>
      <c r="H464" s="47">
        <f t="shared" si="472"/>
        <v>1.9406999999999999</v>
      </c>
      <c r="I464" s="47">
        <f t="shared" si="473"/>
        <v>66.630700000000004</v>
      </c>
      <c r="J464" s="77"/>
      <c r="K464" s="56">
        <f t="shared" si="474"/>
        <v>66.630700000000004</v>
      </c>
      <c r="L464" s="77"/>
      <c r="M464" s="55">
        <f t="shared" si="475"/>
        <v>0.67</v>
      </c>
      <c r="N464" s="55">
        <f t="shared" si="476"/>
        <v>67.300700000000006</v>
      </c>
      <c r="O464" s="110">
        <f t="shared" si="477"/>
        <v>4.0380419999999999</v>
      </c>
      <c r="P464" s="54">
        <f t="shared" si="478"/>
        <v>71.338742000000011</v>
      </c>
      <c r="Q464" s="152">
        <v>7.5</v>
      </c>
      <c r="R464" s="53">
        <f t="shared" si="479"/>
        <v>63.838742000000011</v>
      </c>
      <c r="S464" s="78">
        <f t="shared" si="480"/>
        <v>6.3838742000000011</v>
      </c>
      <c r="T464" s="52" t="s">
        <v>331</v>
      </c>
      <c r="U464"/>
    </row>
    <row r="465" spans="1:21" s="52" customFormat="1" x14ac:dyDescent="0.4">
      <c r="A465" s="76" t="s">
        <v>142</v>
      </c>
      <c r="B465" s="177">
        <v>53.35</v>
      </c>
      <c r="C465" s="135"/>
      <c r="D465" s="54">
        <f t="shared" si="487"/>
        <v>0.54</v>
      </c>
      <c r="E465" s="54">
        <f t="shared" si="488"/>
        <v>53.89</v>
      </c>
      <c r="F465" s="54">
        <v>10.8</v>
      </c>
      <c r="G465" s="53">
        <f t="shared" si="489"/>
        <v>64.69</v>
      </c>
      <c r="H465" s="47">
        <f t="shared" si="472"/>
        <v>1.9406999999999999</v>
      </c>
      <c r="I465" s="47">
        <f t="shared" si="473"/>
        <v>66.630700000000004</v>
      </c>
      <c r="J465" s="77"/>
      <c r="K465" s="56">
        <f t="shared" si="474"/>
        <v>66.630700000000004</v>
      </c>
      <c r="L465" s="77"/>
      <c r="M465" s="55">
        <f t="shared" si="475"/>
        <v>0.67</v>
      </c>
      <c r="N465" s="55">
        <f t="shared" si="476"/>
        <v>67.300700000000006</v>
      </c>
      <c r="O465" s="110">
        <f t="shared" si="477"/>
        <v>4.0380419999999999</v>
      </c>
      <c r="P465" s="54">
        <f t="shared" si="478"/>
        <v>71.338742000000011</v>
      </c>
      <c r="Q465" s="152">
        <v>7.5</v>
      </c>
      <c r="R465" s="53">
        <f t="shared" si="479"/>
        <v>63.838742000000011</v>
      </c>
      <c r="S465" s="78">
        <f t="shared" si="480"/>
        <v>6.3838742000000011</v>
      </c>
      <c r="T465" s="52" t="s">
        <v>331</v>
      </c>
      <c r="U465"/>
    </row>
    <row r="466" spans="1:21" x14ac:dyDescent="0.4">
      <c r="A466" s="76" t="s">
        <v>143</v>
      </c>
      <c r="B466" s="177">
        <v>53.35</v>
      </c>
      <c r="C466" s="135"/>
      <c r="D466" s="54">
        <f t="shared" si="487"/>
        <v>0.54</v>
      </c>
      <c r="E466" s="54">
        <f t="shared" si="488"/>
        <v>53.89</v>
      </c>
      <c r="F466" s="54">
        <v>10.8</v>
      </c>
      <c r="G466" s="53">
        <f t="shared" si="489"/>
        <v>64.69</v>
      </c>
      <c r="H466" s="47">
        <f t="shared" si="472"/>
        <v>1.9406999999999999</v>
      </c>
      <c r="I466" s="47">
        <f t="shared" si="473"/>
        <v>66.630700000000004</v>
      </c>
      <c r="J466" s="77"/>
      <c r="K466" s="56">
        <f t="shared" si="474"/>
        <v>66.630700000000004</v>
      </c>
      <c r="L466" s="77"/>
      <c r="M466" s="55">
        <f t="shared" si="475"/>
        <v>0.67</v>
      </c>
      <c r="N466" s="55">
        <f t="shared" si="476"/>
        <v>67.300700000000006</v>
      </c>
      <c r="O466" s="110">
        <f t="shared" si="477"/>
        <v>4.0380419999999999</v>
      </c>
      <c r="P466" s="54">
        <f t="shared" si="478"/>
        <v>71.338742000000011</v>
      </c>
      <c r="Q466" s="152">
        <v>7.5</v>
      </c>
      <c r="R466" s="53">
        <f t="shared" si="479"/>
        <v>63.838742000000011</v>
      </c>
      <c r="S466" s="78">
        <f t="shared" si="480"/>
        <v>6.3838742000000011</v>
      </c>
      <c r="T466" s="52" t="s">
        <v>331</v>
      </c>
      <c r="U466" s="30"/>
    </row>
    <row r="467" spans="1:21" s="52" customFormat="1" x14ac:dyDescent="0.4">
      <c r="A467" s="76" t="s">
        <v>144</v>
      </c>
      <c r="B467" s="177">
        <v>53.35</v>
      </c>
      <c r="C467" s="135"/>
      <c r="D467" s="54">
        <f t="shared" si="487"/>
        <v>0.54</v>
      </c>
      <c r="E467" s="54">
        <f t="shared" si="488"/>
        <v>53.89</v>
      </c>
      <c r="F467" s="54">
        <v>10.8</v>
      </c>
      <c r="G467" s="53">
        <f t="shared" si="489"/>
        <v>64.69</v>
      </c>
      <c r="H467" s="47">
        <f t="shared" si="472"/>
        <v>1.9406999999999999</v>
      </c>
      <c r="I467" s="47">
        <f t="shared" si="473"/>
        <v>66.630700000000004</v>
      </c>
      <c r="J467" s="77"/>
      <c r="K467" s="56">
        <f t="shared" si="474"/>
        <v>66.630700000000004</v>
      </c>
      <c r="L467" s="77"/>
      <c r="M467" s="55">
        <f t="shared" si="475"/>
        <v>0.67</v>
      </c>
      <c r="N467" s="55">
        <f t="shared" si="476"/>
        <v>67.300700000000006</v>
      </c>
      <c r="O467" s="110">
        <f t="shared" si="477"/>
        <v>4.0380419999999999</v>
      </c>
      <c r="P467" s="54">
        <f t="shared" si="478"/>
        <v>71.338742000000011</v>
      </c>
      <c r="Q467" s="152">
        <v>7.5</v>
      </c>
      <c r="R467" s="53">
        <f t="shared" si="479"/>
        <v>63.838742000000011</v>
      </c>
      <c r="S467" s="78">
        <f t="shared" si="480"/>
        <v>6.3838742000000011</v>
      </c>
      <c r="T467" s="52" t="s">
        <v>331</v>
      </c>
      <c r="U467" s="58"/>
    </row>
    <row r="468" spans="1:21" x14ac:dyDescent="0.4">
      <c r="A468" s="76" t="s">
        <v>145</v>
      </c>
      <c r="B468" s="177">
        <v>53.35</v>
      </c>
      <c r="C468" s="135"/>
      <c r="D468" s="54">
        <f t="shared" si="487"/>
        <v>0.54</v>
      </c>
      <c r="E468" s="54">
        <f t="shared" si="488"/>
        <v>53.89</v>
      </c>
      <c r="F468" s="54">
        <v>10.8</v>
      </c>
      <c r="G468" s="53">
        <f t="shared" si="489"/>
        <v>64.69</v>
      </c>
      <c r="H468" s="47">
        <f t="shared" si="472"/>
        <v>1.9406999999999999</v>
      </c>
      <c r="I468" s="47">
        <f t="shared" si="473"/>
        <v>66.630700000000004</v>
      </c>
      <c r="J468" s="77"/>
      <c r="K468" s="56">
        <f t="shared" si="474"/>
        <v>66.630700000000004</v>
      </c>
      <c r="L468" s="77"/>
      <c r="M468" s="55">
        <f t="shared" si="475"/>
        <v>0.67</v>
      </c>
      <c r="N468" s="55">
        <f t="shared" si="476"/>
        <v>67.300700000000006</v>
      </c>
      <c r="O468" s="110">
        <f t="shared" si="477"/>
        <v>4.0380419999999999</v>
      </c>
      <c r="P468" s="54">
        <f t="shared" si="478"/>
        <v>71.338742000000011</v>
      </c>
      <c r="Q468" s="152">
        <v>7.5</v>
      </c>
      <c r="R468" s="53">
        <f t="shared" si="479"/>
        <v>63.838742000000011</v>
      </c>
      <c r="S468" s="78">
        <f t="shared" si="480"/>
        <v>6.3838742000000011</v>
      </c>
      <c r="T468" s="52" t="s">
        <v>331</v>
      </c>
    </row>
    <row r="469" spans="1:21" x14ac:dyDescent="0.4">
      <c r="A469" s="76" t="s">
        <v>146</v>
      </c>
      <c r="B469" s="177">
        <v>53.35</v>
      </c>
      <c r="C469" s="135"/>
      <c r="D469" s="54">
        <f t="shared" si="487"/>
        <v>0.54</v>
      </c>
      <c r="E469" s="54">
        <f t="shared" si="488"/>
        <v>53.89</v>
      </c>
      <c r="F469" s="54">
        <v>10.8</v>
      </c>
      <c r="G469" s="53">
        <f t="shared" si="489"/>
        <v>64.69</v>
      </c>
      <c r="H469" s="47">
        <f t="shared" si="472"/>
        <v>1.9406999999999999</v>
      </c>
      <c r="I469" s="47">
        <f t="shared" si="473"/>
        <v>66.630700000000004</v>
      </c>
      <c r="J469" s="77"/>
      <c r="K469" s="56">
        <f t="shared" si="474"/>
        <v>66.630700000000004</v>
      </c>
      <c r="L469" s="77"/>
      <c r="M469" s="55">
        <f t="shared" si="475"/>
        <v>0.67</v>
      </c>
      <c r="N469" s="55">
        <f t="shared" si="476"/>
        <v>67.300700000000006</v>
      </c>
      <c r="O469" s="110">
        <f t="shared" si="477"/>
        <v>4.0380419999999999</v>
      </c>
      <c r="P469" s="54">
        <f t="shared" si="478"/>
        <v>71.338742000000011</v>
      </c>
      <c r="Q469" s="152">
        <v>7.5</v>
      </c>
      <c r="R469" s="53">
        <f t="shared" si="479"/>
        <v>63.838742000000011</v>
      </c>
      <c r="S469" s="78">
        <f t="shared" si="480"/>
        <v>6.3838742000000011</v>
      </c>
      <c r="T469" s="52" t="s">
        <v>331</v>
      </c>
      <c r="U469" s="30"/>
    </row>
    <row r="470" spans="1:21" s="30" customFormat="1" x14ac:dyDescent="0.4">
      <c r="A470" s="76" t="s">
        <v>147</v>
      </c>
      <c r="B470" s="177">
        <v>53.35</v>
      </c>
      <c r="C470" s="135"/>
      <c r="D470" s="54">
        <f t="shared" si="487"/>
        <v>0.54</v>
      </c>
      <c r="E470" s="54">
        <f t="shared" si="488"/>
        <v>53.89</v>
      </c>
      <c r="F470" s="54">
        <v>10.8</v>
      </c>
      <c r="G470" s="53">
        <f t="shared" si="489"/>
        <v>64.69</v>
      </c>
      <c r="H470" s="47">
        <f t="shared" si="472"/>
        <v>1.9406999999999999</v>
      </c>
      <c r="I470" s="47">
        <f t="shared" si="473"/>
        <v>66.630700000000004</v>
      </c>
      <c r="J470" s="77"/>
      <c r="K470" s="56">
        <f t="shared" si="474"/>
        <v>66.630700000000004</v>
      </c>
      <c r="L470" s="77"/>
      <c r="M470" s="55">
        <f t="shared" si="475"/>
        <v>0.67</v>
      </c>
      <c r="N470" s="55">
        <f t="shared" si="476"/>
        <v>67.300700000000006</v>
      </c>
      <c r="O470" s="110">
        <f t="shared" si="477"/>
        <v>4.0380419999999999</v>
      </c>
      <c r="P470" s="54">
        <f t="shared" si="478"/>
        <v>71.338742000000011</v>
      </c>
      <c r="Q470" s="152">
        <v>7.5</v>
      </c>
      <c r="R470" s="53">
        <f t="shared" si="479"/>
        <v>63.838742000000011</v>
      </c>
      <c r="S470" s="78">
        <f t="shared" si="480"/>
        <v>6.3838742000000011</v>
      </c>
      <c r="T470" s="52" t="s">
        <v>331</v>
      </c>
      <c r="U470"/>
    </row>
    <row r="471" spans="1:21" s="58" customFormat="1" x14ac:dyDescent="0.4">
      <c r="A471" s="76" t="s">
        <v>148</v>
      </c>
      <c r="B471" s="177">
        <v>53.35</v>
      </c>
      <c r="C471" s="135"/>
      <c r="D471" s="54">
        <f t="shared" si="487"/>
        <v>0.54</v>
      </c>
      <c r="E471" s="54">
        <f t="shared" si="488"/>
        <v>53.89</v>
      </c>
      <c r="F471" s="54">
        <v>10.8</v>
      </c>
      <c r="G471" s="53">
        <f t="shared" si="489"/>
        <v>64.69</v>
      </c>
      <c r="H471" s="47">
        <f t="shared" si="472"/>
        <v>1.9406999999999999</v>
      </c>
      <c r="I471" s="47">
        <f t="shared" si="473"/>
        <v>66.630700000000004</v>
      </c>
      <c r="J471" s="77"/>
      <c r="K471" s="56">
        <f t="shared" si="474"/>
        <v>66.630700000000004</v>
      </c>
      <c r="L471" s="77"/>
      <c r="M471" s="55">
        <f t="shared" si="475"/>
        <v>0.67</v>
      </c>
      <c r="N471" s="55">
        <f t="shared" si="476"/>
        <v>67.300700000000006</v>
      </c>
      <c r="O471" s="110">
        <f t="shared" si="477"/>
        <v>4.0380419999999999</v>
      </c>
      <c r="P471" s="54">
        <f t="shared" si="478"/>
        <v>71.338742000000011</v>
      </c>
      <c r="Q471" s="152">
        <v>7.5</v>
      </c>
      <c r="R471" s="53">
        <f t="shared" si="479"/>
        <v>63.838742000000011</v>
      </c>
      <c r="S471" s="78">
        <f t="shared" si="480"/>
        <v>6.3838742000000011</v>
      </c>
      <c r="T471" s="52" t="s">
        <v>331</v>
      </c>
      <c r="U471"/>
    </row>
    <row r="472" spans="1:21" x14ac:dyDescent="0.4">
      <c r="A472" s="76" t="s">
        <v>149</v>
      </c>
      <c r="B472" s="177">
        <v>53.35</v>
      </c>
      <c r="C472" s="135"/>
      <c r="D472" s="54">
        <f t="shared" si="487"/>
        <v>0.54</v>
      </c>
      <c r="E472" s="54">
        <f t="shared" si="488"/>
        <v>53.89</v>
      </c>
      <c r="F472" s="54">
        <v>10.8</v>
      </c>
      <c r="G472" s="53">
        <f t="shared" si="489"/>
        <v>64.69</v>
      </c>
      <c r="H472" s="47">
        <f t="shared" si="472"/>
        <v>1.9406999999999999</v>
      </c>
      <c r="I472" s="47">
        <f t="shared" si="473"/>
        <v>66.630700000000004</v>
      </c>
      <c r="J472" s="77"/>
      <c r="K472" s="56">
        <f t="shared" si="474"/>
        <v>66.630700000000004</v>
      </c>
      <c r="L472" s="77"/>
      <c r="M472" s="55">
        <f t="shared" si="475"/>
        <v>0.67</v>
      </c>
      <c r="N472" s="55">
        <f t="shared" si="476"/>
        <v>67.300700000000006</v>
      </c>
      <c r="O472" s="110">
        <f t="shared" si="477"/>
        <v>4.0380419999999999</v>
      </c>
      <c r="P472" s="54">
        <f t="shared" si="478"/>
        <v>71.338742000000011</v>
      </c>
      <c r="Q472" s="152">
        <v>7.5</v>
      </c>
      <c r="R472" s="53">
        <f t="shared" si="479"/>
        <v>63.838742000000011</v>
      </c>
      <c r="S472" s="78">
        <f t="shared" si="480"/>
        <v>6.3838742000000011</v>
      </c>
      <c r="T472" s="52" t="s">
        <v>331</v>
      </c>
    </row>
    <row r="473" spans="1:21" s="30" customFormat="1" x14ac:dyDescent="0.4">
      <c r="A473" s="76"/>
      <c r="B473" s="150"/>
      <c r="C473" s="135"/>
      <c r="D473" s="54"/>
      <c r="E473" s="54"/>
      <c r="F473" s="54"/>
      <c r="G473" s="53"/>
      <c r="H473" s="47"/>
      <c r="I473" s="47"/>
      <c r="J473" s="77"/>
      <c r="K473" s="56"/>
      <c r="L473" s="77"/>
      <c r="M473" s="55"/>
      <c r="N473" s="55"/>
      <c r="O473" s="110"/>
      <c r="P473" s="54"/>
      <c r="Q473" s="151"/>
      <c r="R473" s="53"/>
      <c r="S473" s="78"/>
      <c r="T473" s="52" t="s">
        <v>331</v>
      </c>
      <c r="U473"/>
    </row>
    <row r="474" spans="1:21" x14ac:dyDescent="0.4">
      <c r="A474" s="76" t="s">
        <v>161</v>
      </c>
      <c r="B474" s="177">
        <v>34.9</v>
      </c>
      <c r="C474" s="135"/>
      <c r="D474" s="54">
        <f t="shared" ref="D474:D482" si="490">ROUNDUP(((B474-C474)*$D$4),2)</f>
        <v>0.35000000000000003</v>
      </c>
      <c r="E474" s="54">
        <f t="shared" ref="E474:E482" si="491">(B474-C474)+D474</f>
        <v>35.25</v>
      </c>
      <c r="F474" s="54">
        <v>10.8</v>
      </c>
      <c r="G474" s="53">
        <f t="shared" ref="G474:G482" si="492">E474+$F$4</f>
        <v>46.05</v>
      </c>
      <c r="H474" s="47">
        <f t="shared" si="472"/>
        <v>1.3815</v>
      </c>
      <c r="I474" s="47">
        <f t="shared" si="473"/>
        <v>47.4315</v>
      </c>
      <c r="J474" s="77"/>
      <c r="K474" s="56">
        <f t="shared" si="474"/>
        <v>47.4315</v>
      </c>
      <c r="L474" s="77"/>
      <c r="M474" s="55">
        <f t="shared" si="475"/>
        <v>0.48</v>
      </c>
      <c r="N474" s="55">
        <f t="shared" si="476"/>
        <v>47.911499999999997</v>
      </c>
      <c r="O474" s="110">
        <f t="shared" si="477"/>
        <v>2.8746899999999997</v>
      </c>
      <c r="P474" s="54">
        <f t="shared" si="478"/>
        <v>50.786189999999998</v>
      </c>
      <c r="Q474" s="152">
        <v>6</v>
      </c>
      <c r="R474" s="53">
        <f t="shared" si="479"/>
        <v>44.786189999999998</v>
      </c>
      <c r="S474" s="78">
        <f t="shared" si="480"/>
        <v>4.4786190000000001</v>
      </c>
      <c r="U474" s="52"/>
    </row>
    <row r="475" spans="1:21" x14ac:dyDescent="0.4">
      <c r="A475" s="76" t="s">
        <v>162</v>
      </c>
      <c r="B475" s="177">
        <v>34.9</v>
      </c>
      <c r="C475" s="135"/>
      <c r="D475" s="54">
        <f t="shared" si="490"/>
        <v>0.35000000000000003</v>
      </c>
      <c r="E475" s="54">
        <f t="shared" si="491"/>
        <v>35.25</v>
      </c>
      <c r="F475" s="54">
        <v>10.8</v>
      </c>
      <c r="G475" s="53">
        <f t="shared" si="492"/>
        <v>46.05</v>
      </c>
      <c r="H475" s="47">
        <f t="shared" si="472"/>
        <v>1.3815</v>
      </c>
      <c r="I475" s="47">
        <f t="shared" si="473"/>
        <v>47.4315</v>
      </c>
      <c r="J475" s="77"/>
      <c r="K475" s="56">
        <f t="shared" si="474"/>
        <v>47.4315</v>
      </c>
      <c r="L475" s="77"/>
      <c r="M475" s="55">
        <f t="shared" si="475"/>
        <v>0.48</v>
      </c>
      <c r="N475" s="55">
        <f t="shared" si="476"/>
        <v>47.911499999999997</v>
      </c>
      <c r="O475" s="110">
        <f t="shared" si="477"/>
        <v>2.8746899999999997</v>
      </c>
      <c r="P475" s="54">
        <f t="shared" si="478"/>
        <v>50.786189999999998</v>
      </c>
      <c r="Q475" s="152">
        <v>6</v>
      </c>
      <c r="R475" s="53">
        <f t="shared" si="479"/>
        <v>44.786189999999998</v>
      </c>
      <c r="S475" s="78">
        <f t="shared" si="480"/>
        <v>4.4786190000000001</v>
      </c>
      <c r="T475" s="52" t="s">
        <v>331</v>
      </c>
      <c r="U475" s="52"/>
    </row>
    <row r="476" spans="1:21" x14ac:dyDescent="0.4">
      <c r="A476" s="76" t="s">
        <v>163</v>
      </c>
      <c r="B476" s="177">
        <v>34.9</v>
      </c>
      <c r="C476" s="135"/>
      <c r="D476" s="54">
        <f t="shared" si="490"/>
        <v>0.35000000000000003</v>
      </c>
      <c r="E476" s="54">
        <f t="shared" si="491"/>
        <v>35.25</v>
      </c>
      <c r="F476" s="54">
        <v>10.8</v>
      </c>
      <c r="G476" s="53">
        <f t="shared" si="492"/>
        <v>46.05</v>
      </c>
      <c r="H476" s="47">
        <f t="shared" si="472"/>
        <v>1.3815</v>
      </c>
      <c r="I476" s="47">
        <f t="shared" si="473"/>
        <v>47.4315</v>
      </c>
      <c r="J476" s="77"/>
      <c r="K476" s="56">
        <f t="shared" si="474"/>
        <v>47.4315</v>
      </c>
      <c r="L476" s="77"/>
      <c r="M476" s="55">
        <f t="shared" si="475"/>
        <v>0.48</v>
      </c>
      <c r="N476" s="55">
        <f t="shared" si="476"/>
        <v>47.911499999999997</v>
      </c>
      <c r="O476" s="110">
        <f t="shared" si="477"/>
        <v>2.8746899999999997</v>
      </c>
      <c r="P476" s="54">
        <f t="shared" si="478"/>
        <v>50.786189999999998</v>
      </c>
      <c r="Q476" s="152">
        <v>6</v>
      </c>
      <c r="R476" s="53">
        <f t="shared" si="479"/>
        <v>44.786189999999998</v>
      </c>
      <c r="S476" s="78">
        <f t="shared" si="480"/>
        <v>4.4786190000000001</v>
      </c>
      <c r="T476" s="52" t="s">
        <v>331</v>
      </c>
      <c r="U476" s="38"/>
    </row>
    <row r="477" spans="1:21" x14ac:dyDescent="0.4">
      <c r="A477" s="76" t="s">
        <v>164</v>
      </c>
      <c r="B477" s="177">
        <v>34.9</v>
      </c>
      <c r="C477" s="135"/>
      <c r="D477" s="54">
        <f t="shared" si="490"/>
        <v>0.35000000000000003</v>
      </c>
      <c r="E477" s="54">
        <f t="shared" si="491"/>
        <v>35.25</v>
      </c>
      <c r="F477" s="54">
        <v>10.8</v>
      </c>
      <c r="G477" s="53">
        <f t="shared" si="492"/>
        <v>46.05</v>
      </c>
      <c r="H477" s="47">
        <f t="shared" si="472"/>
        <v>1.3815</v>
      </c>
      <c r="I477" s="47">
        <f t="shared" si="473"/>
        <v>47.4315</v>
      </c>
      <c r="J477" s="77"/>
      <c r="K477" s="56">
        <f t="shared" si="474"/>
        <v>47.4315</v>
      </c>
      <c r="L477" s="77"/>
      <c r="M477" s="55">
        <f t="shared" si="475"/>
        <v>0.48</v>
      </c>
      <c r="N477" s="55">
        <f t="shared" si="476"/>
        <v>47.911499999999997</v>
      </c>
      <c r="O477" s="110">
        <f t="shared" si="477"/>
        <v>2.8746899999999997</v>
      </c>
      <c r="P477" s="54">
        <f t="shared" si="478"/>
        <v>50.786189999999998</v>
      </c>
      <c r="Q477" s="152">
        <v>6</v>
      </c>
      <c r="R477" s="53">
        <f t="shared" si="479"/>
        <v>44.786189999999998</v>
      </c>
      <c r="S477" s="78">
        <f t="shared" si="480"/>
        <v>4.4786190000000001</v>
      </c>
      <c r="T477" s="52" t="s">
        <v>331</v>
      </c>
      <c r="U477" s="30"/>
    </row>
    <row r="478" spans="1:21" s="52" customFormat="1" x14ac:dyDescent="0.4">
      <c r="A478" s="76" t="s">
        <v>165</v>
      </c>
      <c r="B478" s="177">
        <v>34.9</v>
      </c>
      <c r="C478" s="135"/>
      <c r="D478" s="54">
        <f t="shared" si="490"/>
        <v>0.35000000000000003</v>
      </c>
      <c r="E478" s="54">
        <f t="shared" si="491"/>
        <v>35.25</v>
      </c>
      <c r="F478" s="54">
        <v>10.8</v>
      </c>
      <c r="G478" s="53">
        <f t="shared" si="492"/>
        <v>46.05</v>
      </c>
      <c r="H478" s="47">
        <f t="shared" si="472"/>
        <v>1.3815</v>
      </c>
      <c r="I478" s="47">
        <f t="shared" si="473"/>
        <v>47.4315</v>
      </c>
      <c r="J478" s="77"/>
      <c r="K478" s="56">
        <f t="shared" si="474"/>
        <v>47.4315</v>
      </c>
      <c r="L478" s="77"/>
      <c r="M478" s="55">
        <f t="shared" si="475"/>
        <v>0.48</v>
      </c>
      <c r="N478" s="55">
        <f t="shared" si="476"/>
        <v>47.911499999999997</v>
      </c>
      <c r="O478" s="110">
        <f t="shared" si="477"/>
        <v>2.8746899999999997</v>
      </c>
      <c r="P478" s="54">
        <f t="shared" si="478"/>
        <v>50.786189999999998</v>
      </c>
      <c r="Q478" s="152">
        <v>6</v>
      </c>
      <c r="R478" s="53">
        <f t="shared" si="479"/>
        <v>44.786189999999998</v>
      </c>
      <c r="S478" s="78">
        <f t="shared" si="480"/>
        <v>4.4786190000000001</v>
      </c>
      <c r="T478" s="52" t="s">
        <v>331</v>
      </c>
      <c r="U478"/>
    </row>
    <row r="479" spans="1:21" s="52" customFormat="1" x14ac:dyDescent="0.4">
      <c r="A479" s="76" t="s">
        <v>166</v>
      </c>
      <c r="B479" s="177">
        <v>34.9</v>
      </c>
      <c r="C479" s="135"/>
      <c r="D479" s="54">
        <f t="shared" si="490"/>
        <v>0.35000000000000003</v>
      </c>
      <c r="E479" s="54">
        <f t="shared" si="491"/>
        <v>35.25</v>
      </c>
      <c r="F479" s="54">
        <v>10.8</v>
      </c>
      <c r="G479" s="53">
        <f t="shared" si="492"/>
        <v>46.05</v>
      </c>
      <c r="H479" s="47">
        <f t="shared" si="472"/>
        <v>1.3815</v>
      </c>
      <c r="I479" s="47">
        <f t="shared" si="473"/>
        <v>47.4315</v>
      </c>
      <c r="J479" s="77"/>
      <c r="K479" s="56">
        <f t="shared" si="474"/>
        <v>47.4315</v>
      </c>
      <c r="L479" s="77"/>
      <c r="M479" s="55">
        <f t="shared" si="475"/>
        <v>0.48</v>
      </c>
      <c r="N479" s="55">
        <f t="shared" si="476"/>
        <v>47.911499999999997</v>
      </c>
      <c r="O479" s="110">
        <f t="shared" si="477"/>
        <v>2.8746899999999997</v>
      </c>
      <c r="P479" s="54">
        <f t="shared" si="478"/>
        <v>50.786189999999998</v>
      </c>
      <c r="Q479" s="152">
        <v>6</v>
      </c>
      <c r="R479" s="53">
        <f t="shared" si="479"/>
        <v>44.786189999999998</v>
      </c>
      <c r="S479" s="78">
        <f t="shared" si="480"/>
        <v>4.4786190000000001</v>
      </c>
      <c r="T479" s="52" t="s">
        <v>331</v>
      </c>
    </row>
    <row r="480" spans="1:21" s="38" customFormat="1" x14ac:dyDescent="0.4">
      <c r="A480" s="76" t="s">
        <v>167</v>
      </c>
      <c r="B480" s="177">
        <v>34.9</v>
      </c>
      <c r="C480" s="135"/>
      <c r="D480" s="54">
        <f t="shared" si="490"/>
        <v>0.35000000000000003</v>
      </c>
      <c r="E480" s="54">
        <f t="shared" si="491"/>
        <v>35.25</v>
      </c>
      <c r="F480" s="54">
        <v>10.8</v>
      </c>
      <c r="G480" s="53">
        <f t="shared" si="492"/>
        <v>46.05</v>
      </c>
      <c r="H480" s="47">
        <f t="shared" si="472"/>
        <v>1.3815</v>
      </c>
      <c r="I480" s="47">
        <f t="shared" si="473"/>
        <v>47.4315</v>
      </c>
      <c r="J480" s="77"/>
      <c r="K480" s="56">
        <f t="shared" si="474"/>
        <v>47.4315</v>
      </c>
      <c r="L480" s="77"/>
      <c r="M480" s="55">
        <f t="shared" si="475"/>
        <v>0.48</v>
      </c>
      <c r="N480" s="55">
        <f t="shared" si="476"/>
        <v>47.911499999999997</v>
      </c>
      <c r="O480" s="110">
        <f t="shared" si="477"/>
        <v>2.8746899999999997</v>
      </c>
      <c r="P480" s="54">
        <f t="shared" si="478"/>
        <v>50.786189999999998</v>
      </c>
      <c r="Q480" s="152">
        <v>6</v>
      </c>
      <c r="R480" s="53">
        <f t="shared" si="479"/>
        <v>44.786189999999998</v>
      </c>
      <c r="S480" s="78">
        <f t="shared" si="480"/>
        <v>4.4786190000000001</v>
      </c>
      <c r="T480" s="52" t="s">
        <v>331</v>
      </c>
      <c r="U480"/>
    </row>
    <row r="481" spans="1:21" s="30" customFormat="1" x14ac:dyDescent="0.4">
      <c r="A481" s="76" t="s">
        <v>168</v>
      </c>
      <c r="B481" s="177">
        <v>34.9</v>
      </c>
      <c r="C481" s="135"/>
      <c r="D481" s="54">
        <f t="shared" si="490"/>
        <v>0.35000000000000003</v>
      </c>
      <c r="E481" s="54">
        <f t="shared" si="491"/>
        <v>35.25</v>
      </c>
      <c r="F481" s="54">
        <v>10.8</v>
      </c>
      <c r="G481" s="53">
        <f t="shared" si="492"/>
        <v>46.05</v>
      </c>
      <c r="H481" s="47">
        <f t="shared" si="472"/>
        <v>1.3815</v>
      </c>
      <c r="I481" s="47">
        <f t="shared" si="473"/>
        <v>47.4315</v>
      </c>
      <c r="J481" s="77"/>
      <c r="K481" s="56">
        <f t="shared" si="474"/>
        <v>47.4315</v>
      </c>
      <c r="L481" s="77"/>
      <c r="M481" s="55">
        <f t="shared" si="475"/>
        <v>0.48</v>
      </c>
      <c r="N481" s="55">
        <f t="shared" si="476"/>
        <v>47.911499999999997</v>
      </c>
      <c r="O481" s="110">
        <f t="shared" si="477"/>
        <v>2.8746899999999997</v>
      </c>
      <c r="P481" s="54">
        <f t="shared" si="478"/>
        <v>50.786189999999998</v>
      </c>
      <c r="Q481" s="152">
        <v>6</v>
      </c>
      <c r="R481" s="53">
        <f t="shared" si="479"/>
        <v>44.786189999999998</v>
      </c>
      <c r="S481" s="78">
        <f t="shared" si="480"/>
        <v>4.4786190000000001</v>
      </c>
      <c r="T481" s="52" t="s">
        <v>331</v>
      </c>
      <c r="U481"/>
    </row>
    <row r="482" spans="1:21" x14ac:dyDescent="0.4">
      <c r="A482" s="76" t="s">
        <v>169</v>
      </c>
      <c r="B482" s="177">
        <v>34.9</v>
      </c>
      <c r="C482" s="135"/>
      <c r="D482" s="54">
        <f t="shared" si="490"/>
        <v>0.35000000000000003</v>
      </c>
      <c r="E482" s="54">
        <f t="shared" si="491"/>
        <v>35.25</v>
      </c>
      <c r="F482" s="54">
        <v>10.8</v>
      </c>
      <c r="G482" s="53">
        <f t="shared" si="492"/>
        <v>46.05</v>
      </c>
      <c r="H482" s="47">
        <f t="shared" si="472"/>
        <v>1.3815</v>
      </c>
      <c r="I482" s="47">
        <f t="shared" si="473"/>
        <v>47.4315</v>
      </c>
      <c r="J482" s="77"/>
      <c r="K482" s="56">
        <f t="shared" si="474"/>
        <v>47.4315</v>
      </c>
      <c r="L482" s="77"/>
      <c r="M482" s="55">
        <f t="shared" si="475"/>
        <v>0.48</v>
      </c>
      <c r="N482" s="55">
        <f t="shared" si="476"/>
        <v>47.911499999999997</v>
      </c>
      <c r="O482" s="110">
        <f t="shared" si="477"/>
        <v>2.8746899999999997</v>
      </c>
      <c r="P482" s="54">
        <f t="shared" si="478"/>
        <v>50.786189999999998</v>
      </c>
      <c r="Q482" s="152">
        <v>6</v>
      </c>
      <c r="R482" s="53">
        <f t="shared" si="479"/>
        <v>44.786189999999998</v>
      </c>
      <c r="S482" s="78">
        <f t="shared" si="480"/>
        <v>4.4786190000000001</v>
      </c>
      <c r="T482" s="52" t="s">
        <v>331</v>
      </c>
    </row>
    <row r="483" spans="1:21" s="52" customFormat="1" x14ac:dyDescent="0.4">
      <c r="A483" s="76"/>
      <c r="B483" s="150"/>
      <c r="C483" s="135"/>
      <c r="D483" s="54"/>
      <c r="E483" s="54"/>
      <c r="F483" s="54"/>
      <c r="G483" s="53"/>
      <c r="H483" s="47"/>
      <c r="I483" s="47"/>
      <c r="J483" s="77"/>
      <c r="K483" s="56"/>
      <c r="L483" s="77"/>
      <c r="M483" s="55"/>
      <c r="N483" s="55"/>
      <c r="O483" s="110"/>
      <c r="P483" s="54"/>
      <c r="Q483" s="151"/>
      <c r="R483" s="53"/>
      <c r="S483" s="78"/>
      <c r="T483" s="52" t="s">
        <v>331</v>
      </c>
      <c r="U483"/>
    </row>
    <row r="484" spans="1:21" x14ac:dyDescent="0.4">
      <c r="A484" s="76" t="s">
        <v>150</v>
      </c>
      <c r="B484" s="177">
        <v>61.35</v>
      </c>
      <c r="C484" s="135"/>
      <c r="D484" s="54">
        <f t="shared" ref="D484:D494" si="493">ROUNDUP(((B484-C484)*$D$4),2)</f>
        <v>0.62</v>
      </c>
      <c r="E484" s="54">
        <f t="shared" ref="E484:E494" si="494">(B484-C484)+D484</f>
        <v>61.97</v>
      </c>
      <c r="F484" s="54">
        <v>10.8</v>
      </c>
      <c r="G484" s="53">
        <f t="shared" ref="G484:G494" si="495">E484+$F$4</f>
        <v>72.77</v>
      </c>
      <c r="H484" s="47">
        <f t="shared" si="472"/>
        <v>2.1830999999999996</v>
      </c>
      <c r="I484" s="47">
        <f t="shared" si="473"/>
        <v>74.953099999999992</v>
      </c>
      <c r="J484" s="77"/>
      <c r="K484" s="56">
        <f t="shared" si="474"/>
        <v>74.953099999999992</v>
      </c>
      <c r="L484" s="77"/>
      <c r="M484" s="55">
        <f t="shared" si="475"/>
        <v>0.75</v>
      </c>
      <c r="N484" s="55">
        <f t="shared" si="476"/>
        <v>75.703099999999992</v>
      </c>
      <c r="O484" s="110">
        <f t="shared" si="477"/>
        <v>4.5421859999999992</v>
      </c>
      <c r="P484" s="54">
        <f t="shared" si="478"/>
        <v>80.245285999999993</v>
      </c>
      <c r="Q484" s="152">
        <v>0</v>
      </c>
      <c r="R484" s="53">
        <f t="shared" si="479"/>
        <v>80.245285999999993</v>
      </c>
      <c r="S484" s="78">
        <f t="shared" si="480"/>
        <v>8.0245286</v>
      </c>
      <c r="T484" s="58"/>
    </row>
    <row r="485" spans="1:21" x14ac:dyDescent="0.4">
      <c r="A485" s="76" t="s">
        <v>151</v>
      </c>
      <c r="B485" s="177">
        <v>61.35</v>
      </c>
      <c r="C485" s="135"/>
      <c r="D485" s="54">
        <f t="shared" si="493"/>
        <v>0.62</v>
      </c>
      <c r="E485" s="54">
        <f t="shared" si="494"/>
        <v>61.97</v>
      </c>
      <c r="F485" s="54">
        <v>10.8</v>
      </c>
      <c r="G485" s="53">
        <f t="shared" si="495"/>
        <v>72.77</v>
      </c>
      <c r="H485" s="47">
        <f t="shared" si="472"/>
        <v>2.1830999999999996</v>
      </c>
      <c r="I485" s="47">
        <f t="shared" si="473"/>
        <v>74.953099999999992</v>
      </c>
      <c r="J485" s="77"/>
      <c r="K485" s="56">
        <f t="shared" si="474"/>
        <v>74.953099999999992</v>
      </c>
      <c r="L485" s="77"/>
      <c r="M485" s="55">
        <f t="shared" si="475"/>
        <v>0.75</v>
      </c>
      <c r="N485" s="55">
        <f t="shared" si="476"/>
        <v>75.703099999999992</v>
      </c>
      <c r="O485" s="110">
        <f t="shared" si="477"/>
        <v>4.5421859999999992</v>
      </c>
      <c r="P485" s="54">
        <f t="shared" si="478"/>
        <v>80.245285999999993</v>
      </c>
      <c r="Q485" s="152">
        <v>0</v>
      </c>
      <c r="R485" s="53">
        <f t="shared" si="479"/>
        <v>80.245285999999993</v>
      </c>
      <c r="S485" s="78">
        <f t="shared" si="480"/>
        <v>8.0245286</v>
      </c>
      <c r="T485" s="52" t="s">
        <v>365</v>
      </c>
    </row>
    <row r="486" spans="1:21" x14ac:dyDescent="0.4">
      <c r="A486" s="76" t="s">
        <v>152</v>
      </c>
      <c r="B486" s="177">
        <v>61.35</v>
      </c>
      <c r="C486" s="135"/>
      <c r="D486" s="54">
        <f t="shared" si="493"/>
        <v>0.62</v>
      </c>
      <c r="E486" s="54">
        <f t="shared" si="494"/>
        <v>61.97</v>
      </c>
      <c r="F486" s="54">
        <v>10.8</v>
      </c>
      <c r="G486" s="53">
        <f t="shared" si="495"/>
        <v>72.77</v>
      </c>
      <c r="H486" s="47">
        <f t="shared" si="472"/>
        <v>2.1830999999999996</v>
      </c>
      <c r="I486" s="47">
        <f t="shared" si="473"/>
        <v>74.953099999999992</v>
      </c>
      <c r="J486" s="77"/>
      <c r="K486" s="56">
        <f t="shared" si="474"/>
        <v>74.953099999999992</v>
      </c>
      <c r="L486" s="77"/>
      <c r="M486" s="55">
        <f t="shared" si="475"/>
        <v>0.75</v>
      </c>
      <c r="N486" s="55">
        <f t="shared" si="476"/>
        <v>75.703099999999992</v>
      </c>
      <c r="O486" s="110">
        <f t="shared" si="477"/>
        <v>4.5421859999999992</v>
      </c>
      <c r="P486" s="54">
        <f t="shared" si="478"/>
        <v>80.245285999999993</v>
      </c>
      <c r="Q486" s="152">
        <v>0</v>
      </c>
      <c r="R486" s="53">
        <f t="shared" si="479"/>
        <v>80.245285999999993</v>
      </c>
      <c r="S486" s="78">
        <f t="shared" si="480"/>
        <v>8.0245286</v>
      </c>
      <c r="T486" s="52" t="s">
        <v>365</v>
      </c>
    </row>
    <row r="487" spans="1:21" x14ac:dyDescent="0.4">
      <c r="A487" s="76" t="s">
        <v>153</v>
      </c>
      <c r="B487" s="177">
        <v>61.35</v>
      </c>
      <c r="C487" s="135"/>
      <c r="D487" s="54">
        <f t="shared" si="493"/>
        <v>0.62</v>
      </c>
      <c r="E487" s="54">
        <f t="shared" si="494"/>
        <v>61.97</v>
      </c>
      <c r="F487" s="54">
        <v>10.8</v>
      </c>
      <c r="G487" s="53">
        <f t="shared" si="495"/>
        <v>72.77</v>
      </c>
      <c r="H487" s="47">
        <f t="shared" si="472"/>
        <v>2.1830999999999996</v>
      </c>
      <c r="I487" s="47">
        <f t="shared" si="473"/>
        <v>74.953099999999992</v>
      </c>
      <c r="J487" s="77"/>
      <c r="K487" s="56">
        <f t="shared" si="474"/>
        <v>74.953099999999992</v>
      </c>
      <c r="L487" s="77"/>
      <c r="M487" s="55">
        <f t="shared" si="475"/>
        <v>0.75</v>
      </c>
      <c r="N487" s="55">
        <f t="shared" si="476"/>
        <v>75.703099999999992</v>
      </c>
      <c r="O487" s="110">
        <f t="shared" si="477"/>
        <v>4.5421859999999992</v>
      </c>
      <c r="P487" s="54">
        <f t="shared" si="478"/>
        <v>80.245285999999993</v>
      </c>
      <c r="Q487" s="152">
        <v>0</v>
      </c>
      <c r="R487" s="53">
        <f t="shared" si="479"/>
        <v>80.245285999999993</v>
      </c>
      <c r="S487" s="78">
        <f t="shared" si="480"/>
        <v>8.0245286</v>
      </c>
      <c r="T487" s="52" t="s">
        <v>365</v>
      </c>
    </row>
    <row r="488" spans="1:21" x14ac:dyDescent="0.4">
      <c r="A488" s="76" t="s">
        <v>154</v>
      </c>
      <c r="B488" s="177">
        <v>61.35</v>
      </c>
      <c r="C488" s="135"/>
      <c r="D488" s="54">
        <f t="shared" si="493"/>
        <v>0.62</v>
      </c>
      <c r="E488" s="54">
        <f t="shared" si="494"/>
        <v>61.97</v>
      </c>
      <c r="F488" s="54">
        <v>10.8</v>
      </c>
      <c r="G488" s="53">
        <f t="shared" si="495"/>
        <v>72.77</v>
      </c>
      <c r="H488" s="47">
        <f t="shared" si="472"/>
        <v>2.1830999999999996</v>
      </c>
      <c r="I488" s="47">
        <f t="shared" si="473"/>
        <v>74.953099999999992</v>
      </c>
      <c r="J488" s="77"/>
      <c r="K488" s="56">
        <f t="shared" si="474"/>
        <v>74.953099999999992</v>
      </c>
      <c r="L488" s="77"/>
      <c r="M488" s="55">
        <f t="shared" si="475"/>
        <v>0.75</v>
      </c>
      <c r="N488" s="55">
        <f t="shared" si="476"/>
        <v>75.703099999999992</v>
      </c>
      <c r="O488" s="110">
        <f t="shared" si="477"/>
        <v>4.5421859999999992</v>
      </c>
      <c r="P488" s="54">
        <f t="shared" si="478"/>
        <v>80.245285999999993</v>
      </c>
      <c r="Q488" s="152">
        <v>0</v>
      </c>
      <c r="R488" s="53">
        <f t="shared" si="479"/>
        <v>80.245285999999993</v>
      </c>
      <c r="S488" s="78">
        <f t="shared" si="480"/>
        <v>8.0245286</v>
      </c>
      <c r="T488" s="52" t="s">
        <v>365</v>
      </c>
      <c r="U488" s="52"/>
    </row>
    <row r="489" spans="1:21" x14ac:dyDescent="0.4">
      <c r="A489" s="76" t="s">
        <v>155</v>
      </c>
      <c r="B489" s="177">
        <v>61.35</v>
      </c>
      <c r="C489" s="135"/>
      <c r="D489" s="54">
        <f t="shared" si="493"/>
        <v>0.62</v>
      </c>
      <c r="E489" s="54">
        <f t="shared" si="494"/>
        <v>61.97</v>
      </c>
      <c r="F489" s="54">
        <v>10.8</v>
      </c>
      <c r="G489" s="53">
        <f t="shared" si="495"/>
        <v>72.77</v>
      </c>
      <c r="H489" s="47">
        <f t="shared" si="472"/>
        <v>2.1830999999999996</v>
      </c>
      <c r="I489" s="47">
        <f t="shared" si="473"/>
        <v>74.953099999999992</v>
      </c>
      <c r="J489" s="77"/>
      <c r="K489" s="56">
        <f t="shared" si="474"/>
        <v>74.953099999999992</v>
      </c>
      <c r="L489" s="77"/>
      <c r="M489" s="55">
        <f t="shared" si="475"/>
        <v>0.75</v>
      </c>
      <c r="N489" s="55">
        <f t="shared" si="476"/>
        <v>75.703099999999992</v>
      </c>
      <c r="O489" s="110">
        <f t="shared" si="477"/>
        <v>4.5421859999999992</v>
      </c>
      <c r="P489" s="54">
        <f t="shared" si="478"/>
        <v>80.245285999999993</v>
      </c>
      <c r="Q489" s="152">
        <v>0</v>
      </c>
      <c r="R489" s="53">
        <f t="shared" si="479"/>
        <v>80.245285999999993</v>
      </c>
      <c r="S489" s="78">
        <f t="shared" si="480"/>
        <v>8.0245286</v>
      </c>
      <c r="T489" s="52" t="s">
        <v>365</v>
      </c>
    </row>
    <row r="490" spans="1:21" x14ac:dyDescent="0.4">
      <c r="A490" s="76" t="s">
        <v>156</v>
      </c>
      <c r="B490" s="177">
        <v>61.35</v>
      </c>
      <c r="C490" s="135"/>
      <c r="D490" s="54">
        <f t="shared" si="493"/>
        <v>0.62</v>
      </c>
      <c r="E490" s="54">
        <f t="shared" si="494"/>
        <v>61.97</v>
      </c>
      <c r="F490" s="54">
        <v>10.8</v>
      </c>
      <c r="G490" s="53">
        <f t="shared" si="495"/>
        <v>72.77</v>
      </c>
      <c r="H490" s="47">
        <f t="shared" si="472"/>
        <v>2.1830999999999996</v>
      </c>
      <c r="I490" s="47">
        <f t="shared" si="473"/>
        <v>74.953099999999992</v>
      </c>
      <c r="J490" s="77"/>
      <c r="K490" s="56">
        <f t="shared" si="474"/>
        <v>74.953099999999992</v>
      </c>
      <c r="L490" s="77"/>
      <c r="M490" s="55">
        <f t="shared" si="475"/>
        <v>0.75</v>
      </c>
      <c r="N490" s="55">
        <f t="shared" si="476"/>
        <v>75.703099999999992</v>
      </c>
      <c r="O490" s="110">
        <f t="shared" si="477"/>
        <v>4.5421859999999992</v>
      </c>
      <c r="P490" s="54">
        <f t="shared" si="478"/>
        <v>80.245285999999993</v>
      </c>
      <c r="Q490" s="152">
        <v>0</v>
      </c>
      <c r="R490" s="53">
        <f t="shared" si="479"/>
        <v>80.245285999999993</v>
      </c>
      <c r="S490" s="78">
        <f t="shared" si="480"/>
        <v>8.0245286</v>
      </c>
      <c r="T490" s="52" t="s">
        <v>365</v>
      </c>
      <c r="U490" s="37"/>
    </row>
    <row r="491" spans="1:21" x14ac:dyDescent="0.4">
      <c r="A491" s="76" t="s">
        <v>157</v>
      </c>
      <c r="B491" s="177">
        <v>61.35</v>
      </c>
      <c r="C491" s="135"/>
      <c r="D491" s="54">
        <f t="shared" si="493"/>
        <v>0.62</v>
      </c>
      <c r="E491" s="54">
        <f t="shared" si="494"/>
        <v>61.97</v>
      </c>
      <c r="F491" s="54">
        <v>10.8</v>
      </c>
      <c r="G491" s="53">
        <f t="shared" si="495"/>
        <v>72.77</v>
      </c>
      <c r="H491" s="47">
        <f t="shared" si="472"/>
        <v>2.1830999999999996</v>
      </c>
      <c r="I491" s="47">
        <f t="shared" si="473"/>
        <v>74.953099999999992</v>
      </c>
      <c r="J491" s="77"/>
      <c r="K491" s="56">
        <f t="shared" si="474"/>
        <v>74.953099999999992</v>
      </c>
      <c r="L491" s="77"/>
      <c r="M491" s="55">
        <f t="shared" si="475"/>
        <v>0.75</v>
      </c>
      <c r="N491" s="55">
        <f t="shared" si="476"/>
        <v>75.703099999999992</v>
      </c>
      <c r="O491" s="110">
        <f t="shared" si="477"/>
        <v>4.5421859999999992</v>
      </c>
      <c r="P491" s="54">
        <f t="shared" si="478"/>
        <v>80.245285999999993</v>
      </c>
      <c r="Q491" s="152">
        <v>0</v>
      </c>
      <c r="R491" s="53">
        <f t="shared" si="479"/>
        <v>80.245285999999993</v>
      </c>
      <c r="S491" s="78">
        <f t="shared" si="480"/>
        <v>8.0245286</v>
      </c>
      <c r="T491" s="52" t="s">
        <v>365</v>
      </c>
    </row>
    <row r="492" spans="1:21" s="52" customFormat="1" x14ac:dyDescent="0.4">
      <c r="A492" s="76" t="s">
        <v>158</v>
      </c>
      <c r="B492" s="177">
        <v>61.35</v>
      </c>
      <c r="C492" s="135"/>
      <c r="D492" s="54">
        <f t="shared" si="493"/>
        <v>0.62</v>
      </c>
      <c r="E492" s="54">
        <f t="shared" si="494"/>
        <v>61.97</v>
      </c>
      <c r="F492" s="54">
        <v>10.8</v>
      </c>
      <c r="G492" s="53">
        <f t="shared" si="495"/>
        <v>72.77</v>
      </c>
      <c r="H492" s="47">
        <f t="shared" si="472"/>
        <v>2.1830999999999996</v>
      </c>
      <c r="I492" s="47">
        <f t="shared" si="473"/>
        <v>74.953099999999992</v>
      </c>
      <c r="J492" s="77"/>
      <c r="K492" s="56">
        <f t="shared" si="474"/>
        <v>74.953099999999992</v>
      </c>
      <c r="L492" s="77"/>
      <c r="M492" s="55">
        <f t="shared" si="475"/>
        <v>0.75</v>
      </c>
      <c r="N492" s="55">
        <f t="shared" si="476"/>
        <v>75.703099999999992</v>
      </c>
      <c r="O492" s="110">
        <f t="shared" si="477"/>
        <v>4.5421859999999992</v>
      </c>
      <c r="P492" s="54">
        <f t="shared" si="478"/>
        <v>80.245285999999993</v>
      </c>
      <c r="Q492" s="152">
        <v>0</v>
      </c>
      <c r="R492" s="53">
        <f t="shared" si="479"/>
        <v>80.245285999999993</v>
      </c>
      <c r="S492" s="78">
        <f t="shared" si="480"/>
        <v>8.0245286</v>
      </c>
      <c r="T492" s="52" t="s">
        <v>365</v>
      </c>
      <c r="U492"/>
    </row>
    <row r="493" spans="1:21" x14ac:dyDescent="0.4">
      <c r="A493" s="76" t="s">
        <v>159</v>
      </c>
      <c r="B493" s="177">
        <v>61.35</v>
      </c>
      <c r="C493" s="135"/>
      <c r="D493" s="54">
        <f t="shared" si="493"/>
        <v>0.62</v>
      </c>
      <c r="E493" s="54">
        <f t="shared" si="494"/>
        <v>61.97</v>
      </c>
      <c r="F493" s="54">
        <v>10.8</v>
      </c>
      <c r="G493" s="53">
        <f t="shared" si="495"/>
        <v>72.77</v>
      </c>
      <c r="H493" s="47">
        <f t="shared" si="472"/>
        <v>2.1830999999999996</v>
      </c>
      <c r="I493" s="47">
        <f t="shared" si="473"/>
        <v>74.953099999999992</v>
      </c>
      <c r="J493" s="77"/>
      <c r="K493" s="56">
        <f t="shared" si="474"/>
        <v>74.953099999999992</v>
      </c>
      <c r="L493" s="77"/>
      <c r="M493" s="55">
        <f t="shared" si="475"/>
        <v>0.75</v>
      </c>
      <c r="N493" s="55">
        <f t="shared" si="476"/>
        <v>75.703099999999992</v>
      </c>
      <c r="O493" s="110">
        <f t="shared" si="477"/>
        <v>4.5421859999999992</v>
      </c>
      <c r="P493" s="54">
        <f t="shared" si="478"/>
        <v>80.245285999999993</v>
      </c>
      <c r="Q493" s="152">
        <v>0</v>
      </c>
      <c r="R493" s="53">
        <f t="shared" si="479"/>
        <v>80.245285999999993</v>
      </c>
      <c r="S493" s="78">
        <f t="shared" si="480"/>
        <v>8.0245286</v>
      </c>
      <c r="T493" s="52" t="s">
        <v>365</v>
      </c>
    </row>
    <row r="494" spans="1:21" s="37" customFormat="1" x14ac:dyDescent="0.4">
      <c r="A494" s="76" t="s">
        <v>160</v>
      </c>
      <c r="B494" s="177">
        <v>61.35</v>
      </c>
      <c r="C494" s="135"/>
      <c r="D494" s="54">
        <f t="shared" si="493"/>
        <v>0.62</v>
      </c>
      <c r="E494" s="54">
        <f t="shared" si="494"/>
        <v>61.97</v>
      </c>
      <c r="F494" s="54">
        <v>10.8</v>
      </c>
      <c r="G494" s="53">
        <f t="shared" si="495"/>
        <v>72.77</v>
      </c>
      <c r="H494" s="47">
        <f t="shared" si="472"/>
        <v>2.1830999999999996</v>
      </c>
      <c r="I494" s="47">
        <f t="shared" si="473"/>
        <v>74.953099999999992</v>
      </c>
      <c r="J494" s="77"/>
      <c r="K494" s="56">
        <f t="shared" si="474"/>
        <v>74.953099999999992</v>
      </c>
      <c r="L494" s="77"/>
      <c r="M494" s="55">
        <f t="shared" si="475"/>
        <v>0.75</v>
      </c>
      <c r="N494" s="55">
        <f t="shared" si="476"/>
        <v>75.703099999999992</v>
      </c>
      <c r="O494" s="110">
        <f t="shared" si="477"/>
        <v>4.5421859999999992</v>
      </c>
      <c r="P494" s="54">
        <f t="shared" si="478"/>
        <v>80.245285999999993</v>
      </c>
      <c r="Q494" s="152">
        <v>0</v>
      </c>
      <c r="R494" s="53">
        <f t="shared" si="479"/>
        <v>80.245285999999993</v>
      </c>
      <c r="S494" s="78">
        <f t="shared" si="480"/>
        <v>8.0245286</v>
      </c>
      <c r="T494" s="52" t="s">
        <v>365</v>
      </c>
      <c r="U494" s="38"/>
    </row>
    <row r="495" spans="1:21" x14ac:dyDescent="0.4">
      <c r="A495" s="75"/>
      <c r="B495" s="160"/>
      <c r="C495" s="136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23"/>
      <c r="R495" s="52"/>
      <c r="S495" s="52"/>
      <c r="T495" s="52" t="s">
        <v>365</v>
      </c>
      <c r="U495" s="52"/>
    </row>
    <row r="496" spans="1:21" x14ac:dyDescent="0.4">
      <c r="A496" s="124"/>
      <c r="B496" s="161"/>
      <c r="C496" s="137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52"/>
    </row>
    <row r="497" spans="1:22" x14ac:dyDescent="0.4">
      <c r="A497" s="25" t="s">
        <v>36</v>
      </c>
      <c r="B497" s="36">
        <v>55.04</v>
      </c>
      <c r="C497" s="128"/>
      <c r="D497" s="19">
        <f t="shared" ref="D497:D505" si="496">ROUNDUP(((B497-C497)*$D$4),2)</f>
        <v>0.56000000000000005</v>
      </c>
      <c r="E497" s="19">
        <f t="shared" ref="E497:E505" si="497">(B497-C497)+D497</f>
        <v>55.6</v>
      </c>
      <c r="F497" s="19">
        <v>10.8</v>
      </c>
      <c r="G497" s="18">
        <f>E497+$F$4</f>
        <v>66.400000000000006</v>
      </c>
      <c r="H497" s="47">
        <f t="shared" ref="H497:H510" si="498">G497*$H$4</f>
        <v>1.992</v>
      </c>
      <c r="I497" s="47">
        <f t="shared" ref="I497:I505" si="499">G497+H497</f>
        <v>68.39200000000001</v>
      </c>
      <c r="J497" s="15"/>
      <c r="K497" s="21">
        <f t="shared" ref="K497:K525" si="500">I497-J497</f>
        <v>68.39200000000001</v>
      </c>
      <c r="L497" s="20"/>
      <c r="M497" s="20">
        <f t="shared" ref="M497:M525" si="501">ROUNDUP((K497*$M$4),2)</f>
        <v>0.69000000000000006</v>
      </c>
      <c r="N497" s="20">
        <f t="shared" ref="N497:N505" si="502">(K497-L497)+M497</f>
        <v>69.082000000000008</v>
      </c>
      <c r="O497" s="110">
        <f t="shared" ref="O497:O525" si="503">(K497-L497+M497)*$O$4</f>
        <v>4.1449199999999999</v>
      </c>
      <c r="P497" s="19">
        <f t="shared" ref="P497:P525" si="504">N497+O497</f>
        <v>73.226920000000007</v>
      </c>
      <c r="Q497" s="96">
        <v>0</v>
      </c>
      <c r="R497" s="18">
        <f t="shared" ref="R497:R505" si="505">P497-Q497</f>
        <v>73.226920000000007</v>
      </c>
      <c r="S497" s="21">
        <f t="shared" ref="S497:S510" si="506">R497/10</f>
        <v>7.3226920000000009</v>
      </c>
      <c r="U497" s="38"/>
    </row>
    <row r="498" spans="1:22" s="38" customFormat="1" x14ac:dyDescent="0.4">
      <c r="A498" s="25" t="s">
        <v>54</v>
      </c>
      <c r="B498" s="36">
        <v>55.04</v>
      </c>
      <c r="C498" s="128"/>
      <c r="D498" s="19">
        <f t="shared" si="496"/>
        <v>0.56000000000000005</v>
      </c>
      <c r="E498" s="19">
        <f t="shared" si="497"/>
        <v>55.6</v>
      </c>
      <c r="F498" s="19">
        <v>10.8</v>
      </c>
      <c r="G498" s="18">
        <f>E498+$F$4</f>
        <v>66.400000000000006</v>
      </c>
      <c r="H498" s="47">
        <f t="shared" si="498"/>
        <v>1.992</v>
      </c>
      <c r="I498" s="47">
        <f t="shared" si="499"/>
        <v>68.39200000000001</v>
      </c>
      <c r="J498" s="15"/>
      <c r="K498" s="21">
        <f t="shared" si="500"/>
        <v>68.39200000000001</v>
      </c>
      <c r="L498" s="20"/>
      <c r="M498" s="20">
        <f t="shared" si="501"/>
        <v>0.69000000000000006</v>
      </c>
      <c r="N498" s="20">
        <f t="shared" si="502"/>
        <v>69.082000000000008</v>
      </c>
      <c r="O498" s="110">
        <f t="shared" si="503"/>
        <v>4.1449199999999999</v>
      </c>
      <c r="P498" s="19">
        <f t="shared" si="504"/>
        <v>73.226920000000007</v>
      </c>
      <c r="Q498" s="96">
        <v>0</v>
      </c>
      <c r="R498" s="18">
        <f t="shared" si="505"/>
        <v>73.226920000000007</v>
      </c>
      <c r="S498" s="21">
        <f t="shared" si="506"/>
        <v>7.3226920000000009</v>
      </c>
      <c r="T498" s="52" t="s">
        <v>194</v>
      </c>
    </row>
    <row r="499" spans="1:22" s="52" customFormat="1" x14ac:dyDescent="0.4">
      <c r="A499" s="25" t="s">
        <v>24</v>
      </c>
      <c r="B499" s="36">
        <v>56.34</v>
      </c>
      <c r="C499" s="128"/>
      <c r="D499" s="46">
        <f t="shared" si="496"/>
        <v>0.57000000000000006</v>
      </c>
      <c r="E499" s="46">
        <f t="shared" si="497"/>
        <v>56.910000000000004</v>
      </c>
      <c r="F499" s="46">
        <v>10.8</v>
      </c>
      <c r="G499" s="49">
        <f>E499+$F$4</f>
        <v>67.710000000000008</v>
      </c>
      <c r="H499" s="47">
        <f t="shared" si="498"/>
        <v>2.0313000000000003</v>
      </c>
      <c r="I499" s="47">
        <f t="shared" si="499"/>
        <v>69.74130000000001</v>
      </c>
      <c r="J499" s="44"/>
      <c r="K499" s="50">
        <f t="shared" si="500"/>
        <v>69.74130000000001</v>
      </c>
      <c r="L499" s="43"/>
      <c r="M499" s="43">
        <f t="shared" si="501"/>
        <v>0.7</v>
      </c>
      <c r="N499" s="43">
        <f t="shared" si="502"/>
        <v>70.441300000000012</v>
      </c>
      <c r="O499" s="110">
        <f t="shared" si="503"/>
        <v>4.2264780000000002</v>
      </c>
      <c r="P499" s="46">
        <f t="shared" si="504"/>
        <v>74.667778000000013</v>
      </c>
      <c r="Q499" s="96">
        <v>0</v>
      </c>
      <c r="R499" s="49">
        <f t="shared" si="505"/>
        <v>74.667778000000013</v>
      </c>
      <c r="S499" s="50">
        <f t="shared" si="506"/>
        <v>7.4667778000000009</v>
      </c>
      <c r="T499" s="52" t="s">
        <v>194</v>
      </c>
    </row>
    <row r="500" spans="1:22" x14ac:dyDescent="0.4">
      <c r="A500" s="63" t="s">
        <v>32</v>
      </c>
      <c r="B500" s="36">
        <v>35.64</v>
      </c>
      <c r="C500" s="128"/>
      <c r="D500" s="19">
        <f t="shared" si="496"/>
        <v>0.36</v>
      </c>
      <c r="E500" s="19">
        <f t="shared" si="497"/>
        <v>36</v>
      </c>
      <c r="F500" s="19">
        <v>5.4</v>
      </c>
      <c r="G500" s="18">
        <f t="shared" ref="G500:G505" si="507">E500+F500</f>
        <v>41.4</v>
      </c>
      <c r="H500" s="47">
        <f t="shared" si="498"/>
        <v>1.242</v>
      </c>
      <c r="I500" s="47">
        <f t="shared" si="499"/>
        <v>42.641999999999996</v>
      </c>
      <c r="J500" s="15"/>
      <c r="K500" s="21">
        <f t="shared" si="500"/>
        <v>42.641999999999996</v>
      </c>
      <c r="L500" s="20"/>
      <c r="M500" s="20">
        <f t="shared" si="501"/>
        <v>0.43</v>
      </c>
      <c r="N500" s="20">
        <f t="shared" si="502"/>
        <v>43.071999999999996</v>
      </c>
      <c r="O500" s="110">
        <f t="shared" si="503"/>
        <v>2.5843199999999995</v>
      </c>
      <c r="P500" s="19">
        <f t="shared" si="504"/>
        <v>45.656319999999994</v>
      </c>
      <c r="Q500" s="96">
        <v>0</v>
      </c>
      <c r="R500" s="18">
        <f t="shared" si="505"/>
        <v>45.656319999999994</v>
      </c>
      <c r="S500" s="21">
        <f t="shared" ref="S500:S505" si="508">R500/5</f>
        <v>9.131263999999998</v>
      </c>
      <c r="T500" s="52" t="s">
        <v>194</v>
      </c>
      <c r="U500" s="58"/>
    </row>
    <row r="501" spans="1:22" s="38" customFormat="1" x14ac:dyDescent="0.4">
      <c r="A501" s="63" t="s">
        <v>27</v>
      </c>
      <c r="B501" s="36">
        <v>35.64</v>
      </c>
      <c r="C501" s="128"/>
      <c r="D501" s="19">
        <f t="shared" si="496"/>
        <v>0.36</v>
      </c>
      <c r="E501" s="19">
        <f t="shared" si="497"/>
        <v>36</v>
      </c>
      <c r="F501" s="19">
        <v>5.4</v>
      </c>
      <c r="G501" s="18">
        <f t="shared" si="507"/>
        <v>41.4</v>
      </c>
      <c r="H501" s="47">
        <f t="shared" si="498"/>
        <v>1.242</v>
      </c>
      <c r="I501" s="47">
        <f t="shared" si="499"/>
        <v>42.641999999999996</v>
      </c>
      <c r="J501" s="15"/>
      <c r="K501" s="21">
        <f t="shared" si="500"/>
        <v>42.641999999999996</v>
      </c>
      <c r="L501" s="20"/>
      <c r="M501" s="20">
        <f t="shared" si="501"/>
        <v>0.43</v>
      </c>
      <c r="N501" s="20">
        <f t="shared" si="502"/>
        <v>43.071999999999996</v>
      </c>
      <c r="O501" s="110">
        <f t="shared" si="503"/>
        <v>2.5843199999999995</v>
      </c>
      <c r="P501" s="19">
        <f t="shared" si="504"/>
        <v>45.656319999999994</v>
      </c>
      <c r="Q501" s="96">
        <v>0</v>
      </c>
      <c r="R501" s="18">
        <f t="shared" si="505"/>
        <v>45.656319999999994</v>
      </c>
      <c r="S501" s="21">
        <f t="shared" si="508"/>
        <v>9.131263999999998</v>
      </c>
      <c r="T501" s="52" t="s">
        <v>194</v>
      </c>
      <c r="U501" s="58"/>
    </row>
    <row r="502" spans="1:22" s="38" customFormat="1" x14ac:dyDescent="0.4">
      <c r="A502" s="63" t="s">
        <v>29</v>
      </c>
      <c r="B502" s="36">
        <v>35.64</v>
      </c>
      <c r="C502" s="128"/>
      <c r="D502" s="19">
        <f t="shared" si="496"/>
        <v>0.36</v>
      </c>
      <c r="E502" s="19">
        <f t="shared" si="497"/>
        <v>36</v>
      </c>
      <c r="F502" s="19">
        <v>5.4</v>
      </c>
      <c r="G502" s="18">
        <f t="shared" si="507"/>
        <v>41.4</v>
      </c>
      <c r="H502" s="47">
        <f t="shared" si="498"/>
        <v>1.242</v>
      </c>
      <c r="I502" s="47">
        <f t="shared" si="499"/>
        <v>42.641999999999996</v>
      </c>
      <c r="J502" s="15"/>
      <c r="K502" s="21">
        <f t="shared" si="500"/>
        <v>42.641999999999996</v>
      </c>
      <c r="L502" s="20"/>
      <c r="M502" s="20">
        <f t="shared" si="501"/>
        <v>0.43</v>
      </c>
      <c r="N502" s="20">
        <f t="shared" si="502"/>
        <v>43.071999999999996</v>
      </c>
      <c r="O502" s="110">
        <f t="shared" si="503"/>
        <v>2.5843199999999995</v>
      </c>
      <c r="P502" s="19">
        <f t="shared" si="504"/>
        <v>45.656319999999994</v>
      </c>
      <c r="Q502" s="96">
        <v>0</v>
      </c>
      <c r="R502" s="18">
        <f t="shared" si="505"/>
        <v>45.656319999999994</v>
      </c>
      <c r="S502" s="21">
        <f t="shared" si="508"/>
        <v>9.131263999999998</v>
      </c>
      <c r="T502" s="52" t="s">
        <v>194</v>
      </c>
      <c r="U502" s="52"/>
    </row>
    <row r="503" spans="1:22" s="52" customFormat="1" x14ac:dyDescent="0.4">
      <c r="A503" s="63" t="s">
        <v>28</v>
      </c>
      <c r="B503" s="36">
        <v>35.64</v>
      </c>
      <c r="C503" s="128"/>
      <c r="D503" s="19">
        <f t="shared" si="496"/>
        <v>0.36</v>
      </c>
      <c r="E503" s="19">
        <f t="shared" si="497"/>
        <v>36</v>
      </c>
      <c r="F503" s="19">
        <v>5.4</v>
      </c>
      <c r="G503" s="18">
        <f t="shared" si="507"/>
        <v>41.4</v>
      </c>
      <c r="H503" s="47">
        <f t="shared" si="498"/>
        <v>1.242</v>
      </c>
      <c r="I503" s="47">
        <f t="shared" si="499"/>
        <v>42.641999999999996</v>
      </c>
      <c r="J503" s="15"/>
      <c r="K503" s="21">
        <f t="shared" si="500"/>
        <v>42.641999999999996</v>
      </c>
      <c r="L503" s="20"/>
      <c r="M503" s="20">
        <f t="shared" si="501"/>
        <v>0.43</v>
      </c>
      <c r="N503" s="20">
        <f t="shared" si="502"/>
        <v>43.071999999999996</v>
      </c>
      <c r="O503" s="110">
        <f t="shared" si="503"/>
        <v>2.5843199999999995</v>
      </c>
      <c r="P503" s="19">
        <f t="shared" si="504"/>
        <v>45.656319999999994</v>
      </c>
      <c r="Q503" s="96">
        <v>0</v>
      </c>
      <c r="R503" s="18">
        <f t="shared" si="505"/>
        <v>45.656319999999994</v>
      </c>
      <c r="S503" s="21">
        <f t="shared" si="508"/>
        <v>9.131263999999998</v>
      </c>
      <c r="T503" s="52" t="s">
        <v>194</v>
      </c>
      <c r="U503"/>
    </row>
    <row r="504" spans="1:22" x14ac:dyDescent="0.4">
      <c r="A504" s="63" t="s">
        <v>30</v>
      </c>
      <c r="B504" s="36">
        <v>35.64</v>
      </c>
      <c r="C504" s="128"/>
      <c r="D504" s="19">
        <f t="shared" si="496"/>
        <v>0.36</v>
      </c>
      <c r="E504" s="19">
        <f t="shared" si="497"/>
        <v>36</v>
      </c>
      <c r="F504" s="19">
        <v>5.4</v>
      </c>
      <c r="G504" s="18">
        <f t="shared" si="507"/>
        <v>41.4</v>
      </c>
      <c r="H504" s="47">
        <f t="shared" si="498"/>
        <v>1.242</v>
      </c>
      <c r="I504" s="47">
        <f t="shared" si="499"/>
        <v>42.641999999999996</v>
      </c>
      <c r="J504" s="15"/>
      <c r="K504" s="21">
        <f t="shared" si="500"/>
        <v>42.641999999999996</v>
      </c>
      <c r="L504" s="20"/>
      <c r="M504" s="20">
        <f t="shared" si="501"/>
        <v>0.43</v>
      </c>
      <c r="N504" s="20">
        <f t="shared" si="502"/>
        <v>43.071999999999996</v>
      </c>
      <c r="O504" s="110">
        <f t="shared" si="503"/>
        <v>2.5843199999999995</v>
      </c>
      <c r="P504" s="19">
        <f t="shared" si="504"/>
        <v>45.656319999999994</v>
      </c>
      <c r="Q504" s="96">
        <v>0</v>
      </c>
      <c r="R504" s="18">
        <f t="shared" si="505"/>
        <v>45.656319999999994</v>
      </c>
      <c r="S504" s="21">
        <f t="shared" si="508"/>
        <v>9.131263999999998</v>
      </c>
      <c r="T504" s="52" t="s">
        <v>194</v>
      </c>
      <c r="V504" s="58"/>
    </row>
    <row r="505" spans="1:22" s="52" customFormat="1" x14ac:dyDescent="0.4">
      <c r="A505" s="63" t="s">
        <v>31</v>
      </c>
      <c r="B505" s="36">
        <v>35.64</v>
      </c>
      <c r="C505" s="128"/>
      <c r="D505" s="19">
        <f t="shared" si="496"/>
        <v>0.36</v>
      </c>
      <c r="E505" s="19">
        <f t="shared" si="497"/>
        <v>36</v>
      </c>
      <c r="F505" s="19">
        <v>5.4</v>
      </c>
      <c r="G505" s="18">
        <f t="shared" si="507"/>
        <v>41.4</v>
      </c>
      <c r="H505" s="47">
        <f t="shared" si="498"/>
        <v>1.242</v>
      </c>
      <c r="I505" s="47">
        <f t="shared" si="499"/>
        <v>42.641999999999996</v>
      </c>
      <c r="J505" s="15"/>
      <c r="K505" s="21">
        <f t="shared" si="500"/>
        <v>42.641999999999996</v>
      </c>
      <c r="L505" s="20"/>
      <c r="M505" s="20">
        <f t="shared" si="501"/>
        <v>0.43</v>
      </c>
      <c r="N505" s="20">
        <f t="shared" si="502"/>
        <v>43.071999999999996</v>
      </c>
      <c r="O505" s="110">
        <f t="shared" si="503"/>
        <v>2.5843199999999995</v>
      </c>
      <c r="P505" s="19">
        <f t="shared" si="504"/>
        <v>45.656319999999994</v>
      </c>
      <c r="Q505" s="96">
        <v>0</v>
      </c>
      <c r="R505" s="18">
        <f t="shared" si="505"/>
        <v>45.656319999999994</v>
      </c>
      <c r="S505" s="21">
        <f t="shared" si="508"/>
        <v>9.131263999999998</v>
      </c>
      <c r="T505" s="52" t="s">
        <v>194</v>
      </c>
      <c r="V505" s="58"/>
    </row>
    <row r="506" spans="1:22" x14ac:dyDescent="0.4">
      <c r="A506" s="59"/>
      <c r="B506" s="155"/>
      <c r="C506" s="130"/>
      <c r="D506" s="54"/>
      <c r="E506" s="54"/>
      <c r="F506" s="54"/>
      <c r="G506" s="53"/>
      <c r="H506" s="47"/>
      <c r="I506" s="47"/>
      <c r="J506" s="44"/>
      <c r="K506" s="56"/>
      <c r="L506" s="55"/>
      <c r="M506" s="55"/>
      <c r="N506" s="55"/>
      <c r="O506" s="110"/>
      <c r="P506" s="54"/>
      <c r="Q506" s="96"/>
      <c r="R506" s="53"/>
      <c r="S506" s="56"/>
      <c r="T506" s="52" t="s">
        <v>194</v>
      </c>
      <c r="U506" s="52"/>
      <c r="V506" s="52"/>
    </row>
    <row r="507" spans="1:22" x14ac:dyDescent="0.4">
      <c r="A507" s="35" t="s">
        <v>17</v>
      </c>
      <c r="B507" s="36">
        <v>31.5</v>
      </c>
      <c r="C507" s="128"/>
      <c r="D507" s="19">
        <f>ROUNDUP(((B507-C507)*$D$4),2)</f>
        <v>0.32</v>
      </c>
      <c r="E507" s="19">
        <f>(B507-C507)+D507</f>
        <v>31.82</v>
      </c>
      <c r="F507" s="19">
        <v>10.8</v>
      </c>
      <c r="G507" s="18">
        <f>E507+$F$4</f>
        <v>42.620000000000005</v>
      </c>
      <c r="H507" s="47">
        <f t="shared" si="498"/>
        <v>1.2786000000000002</v>
      </c>
      <c r="I507" s="47">
        <f t="shared" ref="I507:I525" si="509">G507+H507</f>
        <v>43.898600000000002</v>
      </c>
      <c r="J507" s="15"/>
      <c r="K507" s="21">
        <f t="shared" si="500"/>
        <v>43.898600000000002</v>
      </c>
      <c r="L507" s="20"/>
      <c r="M507" s="20">
        <f t="shared" si="501"/>
        <v>0.44</v>
      </c>
      <c r="N507" s="20">
        <f>(K507-L507)+M507</f>
        <v>44.3386</v>
      </c>
      <c r="O507" s="110">
        <f t="shared" si="503"/>
        <v>2.6603159999999999</v>
      </c>
      <c r="P507" s="19">
        <f t="shared" si="504"/>
        <v>46.998916000000001</v>
      </c>
      <c r="Q507" s="96">
        <v>0</v>
      </c>
      <c r="R507" s="18">
        <f>P507-Q507</f>
        <v>46.998916000000001</v>
      </c>
      <c r="S507" s="21">
        <f t="shared" si="506"/>
        <v>4.6998915999999999</v>
      </c>
      <c r="T507" s="52"/>
      <c r="U507" s="52"/>
    </row>
    <row r="508" spans="1:22" x14ac:dyDescent="0.4">
      <c r="A508" s="26" t="s">
        <v>49</v>
      </c>
      <c r="B508" s="36">
        <v>22.05</v>
      </c>
      <c r="C508" s="128"/>
      <c r="D508" s="19">
        <f>ROUNDUP(((B508-C508)*$D$4),2)</f>
        <v>0.23</v>
      </c>
      <c r="E508" s="19">
        <f>(B508-C508)+D508</f>
        <v>22.28</v>
      </c>
      <c r="F508" s="19">
        <v>10.8</v>
      </c>
      <c r="G508" s="18">
        <f>E508+$F$4</f>
        <v>33.08</v>
      </c>
      <c r="H508" s="47">
        <f t="shared" si="498"/>
        <v>0.99239999999999995</v>
      </c>
      <c r="I508" s="47">
        <f t="shared" si="509"/>
        <v>34.072400000000002</v>
      </c>
      <c r="J508" s="15"/>
      <c r="K508" s="21">
        <f t="shared" si="500"/>
        <v>34.072400000000002</v>
      </c>
      <c r="L508" s="20"/>
      <c r="M508" s="20">
        <f t="shared" si="501"/>
        <v>0.35000000000000003</v>
      </c>
      <c r="N508" s="20">
        <f>(K508-L508)+M508</f>
        <v>34.422400000000003</v>
      </c>
      <c r="O508" s="110">
        <f t="shared" si="503"/>
        <v>2.0653440000000001</v>
      </c>
      <c r="P508" s="19">
        <f t="shared" si="504"/>
        <v>36.487744000000006</v>
      </c>
      <c r="Q508" s="96">
        <v>0</v>
      </c>
      <c r="R508" s="18">
        <f>P508-Q508</f>
        <v>36.487744000000006</v>
      </c>
      <c r="S508" s="21">
        <f t="shared" si="506"/>
        <v>3.6487744000000006</v>
      </c>
      <c r="T508" s="52" t="s">
        <v>194</v>
      </c>
    </row>
    <row r="509" spans="1:22" s="52" customFormat="1" x14ac:dyDescent="0.4">
      <c r="A509" s="26" t="s">
        <v>56</v>
      </c>
      <c r="B509" s="36">
        <v>18.75</v>
      </c>
      <c r="C509" s="128"/>
      <c r="D509" s="19">
        <f>ROUNDUP(((B509-C509)*$D$4),2)</f>
        <v>0.19</v>
      </c>
      <c r="E509" s="19">
        <f>(B509-C509)+D509</f>
        <v>18.940000000000001</v>
      </c>
      <c r="F509" s="19">
        <v>10.8</v>
      </c>
      <c r="G509" s="18">
        <f>E509+$F$4</f>
        <v>29.740000000000002</v>
      </c>
      <c r="H509" s="47">
        <f t="shared" si="498"/>
        <v>0.89219999999999999</v>
      </c>
      <c r="I509" s="47">
        <f t="shared" si="509"/>
        <v>30.632200000000001</v>
      </c>
      <c r="J509" s="15"/>
      <c r="K509" s="21">
        <f t="shared" si="500"/>
        <v>30.632200000000001</v>
      </c>
      <c r="L509" s="20"/>
      <c r="M509" s="20">
        <f t="shared" si="501"/>
        <v>0.31</v>
      </c>
      <c r="N509" s="20">
        <f>(K509-L509)+M509</f>
        <v>30.9422</v>
      </c>
      <c r="O509" s="110">
        <f t="shared" si="503"/>
        <v>1.8565319999999998</v>
      </c>
      <c r="P509" s="19">
        <f t="shared" si="504"/>
        <v>32.798732000000001</v>
      </c>
      <c r="Q509" s="96">
        <v>0</v>
      </c>
      <c r="R509" s="18">
        <f>P509-Q509</f>
        <v>32.798732000000001</v>
      </c>
      <c r="S509" s="21">
        <f t="shared" si="506"/>
        <v>3.2798731999999999</v>
      </c>
      <c r="T509" s="52" t="s">
        <v>194</v>
      </c>
      <c r="U509"/>
    </row>
    <row r="510" spans="1:22" s="52" customFormat="1" x14ac:dyDescent="0.4">
      <c r="A510" s="26" t="s">
        <v>57</v>
      </c>
      <c r="B510" s="36">
        <v>19.75</v>
      </c>
      <c r="C510" s="128"/>
      <c r="D510" s="19">
        <f>ROUNDUP(((B510-C510)*$D$4),2)</f>
        <v>0.2</v>
      </c>
      <c r="E510" s="19">
        <f>(B510-C510)+D510</f>
        <v>19.95</v>
      </c>
      <c r="F510" s="19">
        <v>10.8</v>
      </c>
      <c r="G510" s="18">
        <f>E510+$F$4</f>
        <v>30.75</v>
      </c>
      <c r="H510" s="47">
        <f t="shared" si="498"/>
        <v>0.92249999999999999</v>
      </c>
      <c r="I510" s="47">
        <f t="shared" si="509"/>
        <v>31.672499999999999</v>
      </c>
      <c r="J510" s="15"/>
      <c r="K510" s="21">
        <f t="shared" si="500"/>
        <v>31.672499999999999</v>
      </c>
      <c r="L510" s="20"/>
      <c r="M510" s="20">
        <f t="shared" si="501"/>
        <v>0.32</v>
      </c>
      <c r="N510" s="20">
        <f>(K510-L510)+M510</f>
        <v>31.9925</v>
      </c>
      <c r="O510" s="110">
        <f t="shared" si="503"/>
        <v>1.9195499999999999</v>
      </c>
      <c r="P510" s="19">
        <f t="shared" si="504"/>
        <v>33.912050000000001</v>
      </c>
      <c r="Q510" s="96">
        <v>0</v>
      </c>
      <c r="R510" s="18">
        <f>P510-Q510</f>
        <v>33.912050000000001</v>
      </c>
      <c r="S510" s="21">
        <f t="shared" si="506"/>
        <v>3.3912050000000002</v>
      </c>
      <c r="T510" s="52" t="s">
        <v>194</v>
      </c>
      <c r="U510"/>
    </row>
    <row r="511" spans="1:22" s="52" customFormat="1" x14ac:dyDescent="0.4">
      <c r="A511" s="57"/>
      <c r="B511" s="36"/>
      <c r="C511" s="128"/>
      <c r="D511" s="27"/>
      <c r="E511" s="27"/>
      <c r="F511" s="27"/>
      <c r="G511" s="27"/>
      <c r="H511" s="27"/>
      <c r="I511" s="27"/>
      <c r="J511" s="28"/>
      <c r="K511" s="27"/>
      <c r="L511" s="27"/>
      <c r="M511" s="27"/>
      <c r="N511" s="27"/>
      <c r="O511" s="13"/>
      <c r="P511" s="27"/>
      <c r="Q511" s="23"/>
      <c r="R511" s="27"/>
      <c r="S511" s="27"/>
      <c r="T511" s="52" t="s">
        <v>194</v>
      </c>
      <c r="U511"/>
    </row>
    <row r="512" spans="1:22" ht="18.45" x14ac:dyDescent="0.5">
      <c r="A512" s="121"/>
      <c r="B512" s="162"/>
      <c r="C512" s="138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3"/>
      <c r="T512" s="52"/>
    </row>
    <row r="513" spans="1:20" x14ac:dyDescent="0.4">
      <c r="A513" s="48" t="s">
        <v>235</v>
      </c>
      <c r="B513" s="36">
        <v>22.79</v>
      </c>
      <c r="C513" s="128"/>
      <c r="D513" s="19">
        <f>ROUNDUP(((B513-C513)*$D$4),2)</f>
        <v>0.23</v>
      </c>
      <c r="E513" s="19">
        <f>(B513-C513)+D513</f>
        <v>23.02</v>
      </c>
      <c r="F513" s="19">
        <v>10.8</v>
      </c>
      <c r="G513" s="18">
        <f>E513+$F$4</f>
        <v>33.82</v>
      </c>
      <c r="H513" s="47">
        <f t="shared" ref="H513:H525" si="510">G513*$H$4</f>
        <v>1.0145999999999999</v>
      </c>
      <c r="I513" s="47">
        <f t="shared" si="509"/>
        <v>34.834600000000002</v>
      </c>
      <c r="J513" s="18">
        <v>0.5</v>
      </c>
      <c r="K513" s="21">
        <f t="shared" si="500"/>
        <v>34.334600000000002</v>
      </c>
      <c r="L513" s="20"/>
      <c r="M513" s="20">
        <f t="shared" si="501"/>
        <v>0.35000000000000003</v>
      </c>
      <c r="N513" s="20">
        <f>(K513-L513)+M513</f>
        <v>34.684600000000003</v>
      </c>
      <c r="O513" s="110">
        <f t="shared" si="503"/>
        <v>2.0810759999999999</v>
      </c>
      <c r="P513" s="19">
        <f t="shared" si="504"/>
        <v>36.765676000000006</v>
      </c>
      <c r="Q513" s="96">
        <v>0</v>
      </c>
      <c r="R513" s="18">
        <f>P513-Q513</f>
        <v>36.765676000000006</v>
      </c>
      <c r="S513" s="21">
        <f t="shared" ref="S513:S525" si="511">R513/10</f>
        <v>3.6765676000000007</v>
      </c>
      <c r="T513" s="52"/>
    </row>
    <row r="514" spans="1:20" x14ac:dyDescent="0.4">
      <c r="A514" s="79" t="s">
        <v>93</v>
      </c>
      <c r="B514" s="36">
        <v>22.29</v>
      </c>
      <c r="C514" s="128"/>
      <c r="D514" s="19">
        <f>ROUNDUP(((B514-C514)*$D$4),2)</f>
        <v>0.23</v>
      </c>
      <c r="E514" s="19">
        <f>(B514-C514)+D514</f>
        <v>22.52</v>
      </c>
      <c r="F514" s="19">
        <v>10.8</v>
      </c>
      <c r="G514" s="18">
        <f>E514+$F$4</f>
        <v>33.32</v>
      </c>
      <c r="H514" s="47">
        <f t="shared" si="510"/>
        <v>0.99959999999999993</v>
      </c>
      <c r="I514" s="47">
        <f t="shared" si="509"/>
        <v>34.319600000000001</v>
      </c>
      <c r="J514" s="18">
        <v>0.5</v>
      </c>
      <c r="K514" s="21">
        <f t="shared" si="500"/>
        <v>33.819600000000001</v>
      </c>
      <c r="L514" s="20"/>
      <c r="M514" s="20">
        <f t="shared" si="501"/>
        <v>0.34</v>
      </c>
      <c r="N514" s="20">
        <f>(K514-L514)+M514</f>
        <v>34.159600000000005</v>
      </c>
      <c r="O514" s="110">
        <f t="shared" si="503"/>
        <v>2.0495760000000001</v>
      </c>
      <c r="P514" s="19">
        <f t="shared" si="504"/>
        <v>36.209176000000006</v>
      </c>
      <c r="Q514" s="96">
        <v>0</v>
      </c>
      <c r="R514" s="18">
        <f>P514-Q514</f>
        <v>36.209176000000006</v>
      </c>
      <c r="S514" s="21">
        <f t="shared" si="511"/>
        <v>3.6209176000000007</v>
      </c>
      <c r="T514" s="52"/>
    </row>
    <row r="515" spans="1:20" x14ac:dyDescent="0.4">
      <c r="A515" s="57"/>
      <c r="B515" s="36"/>
      <c r="C515" s="128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14"/>
      <c r="P515" s="55"/>
      <c r="Q515" s="55"/>
      <c r="R515" s="55"/>
      <c r="S515" s="55"/>
      <c r="T515" s="52"/>
    </row>
    <row r="516" spans="1:20" ht="18.45" x14ac:dyDescent="0.5">
      <c r="A516" s="179" t="s">
        <v>78</v>
      </c>
      <c r="B516" s="180"/>
      <c r="C516" s="180"/>
      <c r="D516" s="180"/>
      <c r="E516" s="180"/>
      <c r="F516" s="180"/>
      <c r="G516" s="180"/>
      <c r="H516" s="180"/>
      <c r="I516" s="180"/>
      <c r="J516" s="180"/>
      <c r="K516" s="180"/>
      <c r="L516" s="180"/>
      <c r="M516" s="180"/>
      <c r="N516" s="180"/>
      <c r="O516" s="180"/>
      <c r="P516" s="180"/>
      <c r="Q516" s="180"/>
      <c r="R516" s="180"/>
      <c r="S516" s="181"/>
      <c r="T516" s="52"/>
    </row>
    <row r="517" spans="1:20" x14ac:dyDescent="0.4">
      <c r="A517" s="26" t="s">
        <v>18</v>
      </c>
      <c r="B517" s="146">
        <v>50.69</v>
      </c>
      <c r="C517" s="128"/>
      <c r="D517" s="19">
        <f>ROUNDUP(((B517-C517)*$D$4),2)</f>
        <v>0.51</v>
      </c>
      <c r="E517" s="19">
        <v>51.2</v>
      </c>
      <c r="F517" s="19">
        <v>10.8</v>
      </c>
      <c r="G517" s="18">
        <v>62</v>
      </c>
      <c r="H517" s="47">
        <f t="shared" si="510"/>
        <v>1.8599999999999999</v>
      </c>
      <c r="I517" s="47">
        <f t="shared" si="509"/>
        <v>63.86</v>
      </c>
      <c r="J517" s="18">
        <v>5</v>
      </c>
      <c r="K517" s="21">
        <f t="shared" si="500"/>
        <v>58.86</v>
      </c>
      <c r="L517" s="20"/>
      <c r="M517" s="20">
        <f t="shared" si="501"/>
        <v>0.59</v>
      </c>
      <c r="N517" s="20">
        <f t="shared" ref="N517:N525" si="512">(K517-L517)+M517</f>
        <v>59.45</v>
      </c>
      <c r="O517" s="110">
        <f t="shared" si="503"/>
        <v>3.5670000000000002</v>
      </c>
      <c r="P517" s="19">
        <f t="shared" si="504"/>
        <v>63.017000000000003</v>
      </c>
      <c r="Q517" s="96">
        <v>17.149999999999999</v>
      </c>
      <c r="R517" s="18">
        <f t="shared" ref="R517:R525" si="513">P517-Q517</f>
        <v>45.867000000000004</v>
      </c>
      <c r="S517" s="21">
        <f t="shared" si="511"/>
        <v>4.5867000000000004</v>
      </c>
      <c r="T517" s="52"/>
    </row>
    <row r="518" spans="1:20" x14ac:dyDescent="0.4">
      <c r="A518" s="26" t="s">
        <v>19</v>
      </c>
      <c r="B518" s="146">
        <v>36.049999999999997</v>
      </c>
      <c r="C518" s="128"/>
      <c r="D518" s="54">
        <f t="shared" ref="D518:D520" si="514">ROUNDUP(((B518-C518)*$D$4),2)</f>
        <v>0.37</v>
      </c>
      <c r="E518" s="19">
        <f>(B518-C518)+D518</f>
        <v>36.419999999999995</v>
      </c>
      <c r="F518" s="19">
        <v>10.8</v>
      </c>
      <c r="G518" s="18">
        <f>E518+$F$4</f>
        <v>47.22</v>
      </c>
      <c r="H518" s="47">
        <f t="shared" si="510"/>
        <v>1.4165999999999999</v>
      </c>
      <c r="I518" s="47">
        <f t="shared" si="509"/>
        <v>48.636600000000001</v>
      </c>
      <c r="J518" s="18"/>
      <c r="K518" s="21">
        <f t="shared" si="500"/>
        <v>48.636600000000001</v>
      </c>
      <c r="L518" s="20"/>
      <c r="M518" s="20">
        <f t="shared" si="501"/>
        <v>0.49</v>
      </c>
      <c r="N518" s="20">
        <f t="shared" si="512"/>
        <v>49.126600000000003</v>
      </c>
      <c r="O518" s="110">
        <f t="shared" si="503"/>
        <v>2.9475959999999999</v>
      </c>
      <c r="P518" s="19">
        <f t="shared" si="504"/>
        <v>52.074196000000001</v>
      </c>
      <c r="Q518" s="96">
        <v>0</v>
      </c>
      <c r="R518" s="18">
        <f t="shared" si="513"/>
        <v>52.074196000000001</v>
      </c>
      <c r="S518" s="21">
        <f t="shared" si="511"/>
        <v>5.2074195999999997</v>
      </c>
      <c r="T518" s="52" t="s">
        <v>364</v>
      </c>
    </row>
    <row r="519" spans="1:20" x14ac:dyDescent="0.4">
      <c r="A519" s="26" t="s">
        <v>20</v>
      </c>
      <c r="B519" s="146">
        <v>66.400000000000006</v>
      </c>
      <c r="C519" s="128"/>
      <c r="D519" s="54">
        <f t="shared" si="514"/>
        <v>0.67</v>
      </c>
      <c r="E519" s="54">
        <f>(B519-C519)+D519</f>
        <v>67.070000000000007</v>
      </c>
      <c r="F519" s="19">
        <v>10.8</v>
      </c>
      <c r="G519" s="18">
        <f>E519+$F$4</f>
        <v>77.87</v>
      </c>
      <c r="H519" s="47">
        <f t="shared" si="510"/>
        <v>2.3361000000000001</v>
      </c>
      <c r="I519" s="47">
        <f t="shared" si="509"/>
        <v>80.206100000000006</v>
      </c>
      <c r="J519" s="18">
        <v>0</v>
      </c>
      <c r="K519" s="21">
        <f t="shared" si="500"/>
        <v>80.206100000000006</v>
      </c>
      <c r="L519" s="20"/>
      <c r="M519" s="20">
        <f t="shared" si="501"/>
        <v>0.81</v>
      </c>
      <c r="N519" s="20">
        <f t="shared" si="512"/>
        <v>81.016100000000009</v>
      </c>
      <c r="O519" s="110">
        <f t="shared" si="503"/>
        <v>4.8609660000000003</v>
      </c>
      <c r="P519" s="19">
        <f t="shared" si="504"/>
        <v>85.877066000000013</v>
      </c>
      <c r="Q519" s="96">
        <v>0</v>
      </c>
      <c r="R519" s="18">
        <f t="shared" si="513"/>
        <v>85.877066000000013</v>
      </c>
      <c r="S519" s="21">
        <f t="shared" si="511"/>
        <v>8.5877066000000006</v>
      </c>
      <c r="T519" s="52" t="s">
        <v>234</v>
      </c>
    </row>
    <row r="520" spans="1:20" x14ac:dyDescent="0.4">
      <c r="A520" s="26" t="s">
        <v>195</v>
      </c>
      <c r="B520" s="146">
        <v>30.45</v>
      </c>
      <c r="C520" s="128"/>
      <c r="D520" s="54">
        <f t="shared" si="514"/>
        <v>0.31</v>
      </c>
      <c r="E520" s="46">
        <f>(B520-C520)+D520</f>
        <v>30.759999999999998</v>
      </c>
      <c r="F520" s="46">
        <v>10.8</v>
      </c>
      <c r="G520" s="49">
        <f>E520+$F$4</f>
        <v>41.56</v>
      </c>
      <c r="H520" s="47">
        <f t="shared" si="510"/>
        <v>1.2468000000000001</v>
      </c>
      <c r="I520" s="47">
        <f t="shared" si="509"/>
        <v>42.806800000000003</v>
      </c>
      <c r="J520" s="49">
        <v>5</v>
      </c>
      <c r="K520" s="50">
        <f t="shared" si="500"/>
        <v>37.806800000000003</v>
      </c>
      <c r="L520" s="43"/>
      <c r="M520" s="43">
        <f t="shared" si="501"/>
        <v>0.38</v>
      </c>
      <c r="N520" s="43">
        <f t="shared" si="512"/>
        <v>38.186800000000005</v>
      </c>
      <c r="O520" s="110">
        <f t="shared" si="503"/>
        <v>2.2912080000000001</v>
      </c>
      <c r="P520" s="46">
        <f t="shared" si="504"/>
        <v>40.478008000000003</v>
      </c>
      <c r="Q520" s="145">
        <v>16.100000000000001</v>
      </c>
      <c r="R520" s="49">
        <f t="shared" si="513"/>
        <v>24.378008000000001</v>
      </c>
      <c r="S520" s="50">
        <f t="shared" si="511"/>
        <v>2.4378008000000002</v>
      </c>
      <c r="T520" s="52" t="s">
        <v>364</v>
      </c>
    </row>
    <row r="521" spans="1:20" x14ac:dyDescent="0.4">
      <c r="A521" s="104"/>
      <c r="B521" s="155"/>
      <c r="C521" s="130"/>
      <c r="D521" s="27"/>
      <c r="E521" s="27"/>
      <c r="F521" s="27"/>
      <c r="G521" s="27"/>
      <c r="H521" s="27"/>
      <c r="I521" s="27"/>
      <c r="J521" s="28"/>
      <c r="K521" s="27"/>
      <c r="L521" s="27"/>
      <c r="M521" s="27"/>
      <c r="N521" s="27"/>
      <c r="O521" s="13"/>
      <c r="P521" s="70"/>
      <c r="Q521" s="55"/>
      <c r="R521" s="27"/>
      <c r="S521" s="27"/>
      <c r="T521" s="52" t="s">
        <v>234</v>
      </c>
    </row>
    <row r="522" spans="1:20" ht="18.45" x14ac:dyDescent="0.5">
      <c r="A522" s="179" t="s">
        <v>200</v>
      </c>
      <c r="B522" s="180"/>
      <c r="C522" s="180"/>
      <c r="D522" s="180"/>
      <c r="E522" s="180"/>
      <c r="F522" s="180"/>
      <c r="G522" s="180"/>
      <c r="H522" s="180"/>
      <c r="I522" s="180"/>
      <c r="J522" s="180"/>
      <c r="K522" s="180"/>
      <c r="L522" s="180"/>
      <c r="M522" s="180"/>
      <c r="N522" s="180"/>
      <c r="O522" s="180"/>
      <c r="P522" s="180"/>
      <c r="Q522" s="180"/>
      <c r="R522" s="180"/>
      <c r="S522" s="181"/>
    </row>
    <row r="523" spans="1:20" x14ac:dyDescent="0.4">
      <c r="A523" s="29" t="s">
        <v>21</v>
      </c>
      <c r="B523" s="36">
        <v>24.25</v>
      </c>
      <c r="C523" s="128"/>
      <c r="D523" s="19">
        <f>ROUNDUP(((B523-C523)*$D$4),2)</f>
        <v>0.25</v>
      </c>
      <c r="E523" s="19">
        <f>(B523-C523)+D523</f>
        <v>24.5</v>
      </c>
      <c r="F523" s="19">
        <v>10.8</v>
      </c>
      <c r="G523" s="18">
        <f>E523+$F$4</f>
        <v>35.299999999999997</v>
      </c>
      <c r="H523" s="47">
        <f t="shared" si="510"/>
        <v>1.0589999999999999</v>
      </c>
      <c r="I523" s="47">
        <f t="shared" si="509"/>
        <v>36.358999999999995</v>
      </c>
      <c r="J523" s="15"/>
      <c r="K523" s="21">
        <f t="shared" si="500"/>
        <v>36.358999999999995</v>
      </c>
      <c r="L523" s="20"/>
      <c r="M523" s="20">
        <f t="shared" si="501"/>
        <v>0.37</v>
      </c>
      <c r="N523" s="20">
        <f t="shared" si="512"/>
        <v>36.728999999999992</v>
      </c>
      <c r="O523" s="110">
        <f t="shared" si="503"/>
        <v>2.2037399999999994</v>
      </c>
      <c r="P523" s="19">
        <f t="shared" si="504"/>
        <v>38.932739999999988</v>
      </c>
      <c r="Q523" s="96">
        <v>0</v>
      </c>
      <c r="R523" s="18">
        <f t="shared" si="513"/>
        <v>38.932739999999988</v>
      </c>
      <c r="S523" s="21">
        <f t="shared" si="511"/>
        <v>3.893273999999999</v>
      </c>
    </row>
    <row r="524" spans="1:20" x14ac:dyDescent="0.4">
      <c r="A524" s="26" t="s">
        <v>22</v>
      </c>
      <c r="B524" s="36">
        <v>24.01</v>
      </c>
      <c r="C524" s="128"/>
      <c r="D524" s="19">
        <f>ROUNDUP(((B524-C524)*$D$4),2)</f>
        <v>0.25</v>
      </c>
      <c r="E524" s="19">
        <f>(B524-C524)+D524</f>
        <v>24.26</v>
      </c>
      <c r="F524" s="19">
        <v>10.8</v>
      </c>
      <c r="G524" s="18">
        <f>E524+$F$4</f>
        <v>35.06</v>
      </c>
      <c r="H524" s="47">
        <f t="shared" si="510"/>
        <v>1.0518000000000001</v>
      </c>
      <c r="I524" s="47">
        <f t="shared" si="509"/>
        <v>36.111800000000002</v>
      </c>
      <c r="J524" s="15"/>
      <c r="K524" s="21">
        <f t="shared" si="500"/>
        <v>36.111800000000002</v>
      </c>
      <c r="L524" s="20"/>
      <c r="M524" s="20">
        <f t="shared" si="501"/>
        <v>0.37</v>
      </c>
      <c r="N524" s="20">
        <f t="shared" si="512"/>
        <v>36.4818</v>
      </c>
      <c r="O524" s="110">
        <f t="shared" si="503"/>
        <v>2.1889080000000001</v>
      </c>
      <c r="P524" s="19">
        <f t="shared" si="504"/>
        <v>38.670707999999998</v>
      </c>
      <c r="Q524" s="96">
        <v>0</v>
      </c>
      <c r="R524" s="18">
        <f t="shared" si="513"/>
        <v>38.670707999999998</v>
      </c>
      <c r="S524" s="21">
        <f t="shared" si="511"/>
        <v>3.8670707999999996</v>
      </c>
      <c r="T524" s="52" t="s">
        <v>201</v>
      </c>
    </row>
    <row r="525" spans="1:20" x14ac:dyDescent="0.4">
      <c r="A525" s="26" t="s">
        <v>23</v>
      </c>
      <c r="B525" s="36">
        <v>41.59</v>
      </c>
      <c r="C525" s="128"/>
      <c r="D525" s="19">
        <f>ROUNDUP(((B525-C525)*$D$4),2)</f>
        <v>0.42</v>
      </c>
      <c r="E525" s="19">
        <f>(B525-C525)+D525</f>
        <v>42.010000000000005</v>
      </c>
      <c r="F525" s="19">
        <v>10.8</v>
      </c>
      <c r="G525" s="18">
        <f>E525+$F$4</f>
        <v>52.81</v>
      </c>
      <c r="H525" s="47">
        <f t="shared" si="510"/>
        <v>1.5843</v>
      </c>
      <c r="I525" s="47">
        <f t="shared" si="509"/>
        <v>54.394300000000001</v>
      </c>
      <c r="J525" s="18">
        <v>10</v>
      </c>
      <c r="K525" s="21">
        <f t="shared" si="500"/>
        <v>44.394300000000001</v>
      </c>
      <c r="L525" s="20"/>
      <c r="M525" s="20">
        <f t="shared" si="501"/>
        <v>0.45</v>
      </c>
      <c r="N525" s="20">
        <f t="shared" si="512"/>
        <v>44.844300000000004</v>
      </c>
      <c r="O525" s="110">
        <f t="shared" si="503"/>
        <v>2.690658</v>
      </c>
      <c r="P525" s="19">
        <f t="shared" si="504"/>
        <v>47.534958000000003</v>
      </c>
      <c r="Q525" s="96">
        <v>0</v>
      </c>
      <c r="R525" s="18">
        <f t="shared" si="513"/>
        <v>47.534958000000003</v>
      </c>
      <c r="S525" s="21">
        <f t="shared" si="511"/>
        <v>4.7534958000000005</v>
      </c>
      <c r="T525" s="52" t="s">
        <v>201</v>
      </c>
    </row>
    <row r="526" spans="1:20" x14ac:dyDescent="0.4">
      <c r="A526" s="57"/>
      <c r="B526" s="36"/>
      <c r="C526" s="130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13"/>
      <c r="P526" s="27"/>
      <c r="Q526" s="55"/>
      <c r="R526" s="27"/>
      <c r="S526" s="27"/>
      <c r="T526" s="52" t="s">
        <v>201</v>
      </c>
    </row>
    <row r="527" spans="1:20" ht="18.45" x14ac:dyDescent="0.5">
      <c r="A527" s="179" t="s">
        <v>94</v>
      </c>
      <c r="B527" s="180"/>
      <c r="C527" s="180"/>
      <c r="D527" s="180"/>
      <c r="E527" s="180"/>
      <c r="F527" s="180"/>
      <c r="G527" s="180"/>
      <c r="H527" s="180"/>
      <c r="I527" s="180"/>
      <c r="J527" s="180"/>
      <c r="K527" s="180"/>
      <c r="L527" s="180"/>
      <c r="M527" s="180"/>
      <c r="N527" s="180"/>
      <c r="O527" s="180"/>
      <c r="P527" s="180"/>
      <c r="Q527" s="180"/>
      <c r="R527" s="180"/>
      <c r="S527" s="181"/>
    </row>
    <row r="528" spans="1:20" ht="15" thickBot="1" x14ac:dyDescent="0.45">
      <c r="A528" s="35" t="s">
        <v>44</v>
      </c>
      <c r="B528" s="174">
        <v>47.5</v>
      </c>
      <c r="C528" s="128"/>
      <c r="D528" s="19">
        <f>ROUNDUP(((B528-C528)*$D$4),2)</f>
        <v>0.48</v>
      </c>
      <c r="E528" s="19">
        <f>(B528-C528)+D528</f>
        <v>47.98</v>
      </c>
      <c r="F528" s="19">
        <v>10.8</v>
      </c>
      <c r="G528" s="36">
        <f>E528+$F$4</f>
        <v>58.78</v>
      </c>
      <c r="H528" s="47">
        <f>G528*$H$4</f>
        <v>1.7634000000000001</v>
      </c>
      <c r="I528" s="47">
        <f>G528+H528</f>
        <v>60.543399999999998</v>
      </c>
      <c r="J528" s="55">
        <v>4</v>
      </c>
      <c r="K528" s="21">
        <f>I528-J528</f>
        <v>56.543399999999998</v>
      </c>
      <c r="L528" s="20"/>
      <c r="M528" s="20">
        <f>ROUNDUP(((K528-L528)*$M$4),2)</f>
        <v>0.57000000000000006</v>
      </c>
      <c r="N528" s="20">
        <f>(K528-L528)+M528</f>
        <v>57.113399999999999</v>
      </c>
      <c r="O528" s="110">
        <f>N528*0.06</f>
        <v>3.4268039999999997</v>
      </c>
      <c r="P528" s="19">
        <f>N528+O528</f>
        <v>60.540203999999996</v>
      </c>
      <c r="Q528" s="96"/>
      <c r="R528" s="18">
        <f>P528-Q528</f>
        <v>60.540203999999996</v>
      </c>
      <c r="S528" s="21">
        <f>R528/10</f>
        <v>6.0540203999999997</v>
      </c>
    </row>
    <row r="529" spans="1:21" ht="15" thickBot="1" x14ac:dyDescent="0.45">
      <c r="A529" s="26">
        <v>1839</v>
      </c>
      <c r="B529" s="174">
        <v>47.2</v>
      </c>
      <c r="C529" s="128"/>
      <c r="D529" s="54">
        <f t="shared" ref="D529:D535" si="515">ROUNDUP(((B529-C529)*$D$4),2)</f>
        <v>0.48</v>
      </c>
      <c r="E529" s="19">
        <f>(B529-C529)+D529</f>
        <v>47.68</v>
      </c>
      <c r="F529" s="19">
        <v>10.8</v>
      </c>
      <c r="G529" s="36">
        <f t="shared" ref="G529:G535" si="516">E529+$F$4</f>
        <v>58.480000000000004</v>
      </c>
      <c r="H529" s="47">
        <f t="shared" ref="H529:H541" si="517">G529*$H$4</f>
        <v>1.7544</v>
      </c>
      <c r="I529" s="47">
        <f t="shared" ref="I529:I535" si="518">G529+H529</f>
        <v>60.234400000000001</v>
      </c>
      <c r="J529" s="55"/>
      <c r="K529" s="21">
        <f t="shared" ref="K529:K541" si="519">I529-J529</f>
        <v>60.234400000000001</v>
      </c>
      <c r="L529" s="20"/>
      <c r="M529" s="20">
        <f t="shared" ref="M529:M541" si="520">ROUNDUP(((K529-L529)*$M$4),2)</f>
        <v>0.61</v>
      </c>
      <c r="N529" s="20">
        <f t="shared" ref="N529:N541" si="521">(K529-L529)+M529</f>
        <v>60.8444</v>
      </c>
      <c r="O529" s="110">
        <f t="shared" ref="O529:O541" si="522">N529*0.06</f>
        <v>3.6506639999999999</v>
      </c>
      <c r="P529" s="19">
        <f t="shared" ref="P529:P541" si="523">N529+O529</f>
        <v>64.495063999999999</v>
      </c>
      <c r="Q529" s="96">
        <v>5.5</v>
      </c>
      <c r="R529" s="18">
        <f t="shared" ref="R529:R541" si="524">P529-Q529</f>
        <v>58.995063999999999</v>
      </c>
      <c r="S529" s="21">
        <f t="shared" ref="S529:S541" si="525">R529/10</f>
        <v>5.8995063999999999</v>
      </c>
      <c r="T529" s="52" t="s">
        <v>331</v>
      </c>
    </row>
    <row r="530" spans="1:21" ht="15" thickBot="1" x14ac:dyDescent="0.45">
      <c r="A530" s="25" t="s">
        <v>236</v>
      </c>
      <c r="B530" s="174">
        <v>33.700000000000003</v>
      </c>
      <c r="C530" s="128"/>
      <c r="D530" s="54">
        <f t="shared" si="515"/>
        <v>0.34</v>
      </c>
      <c r="E530" s="54">
        <v>25.2</v>
      </c>
      <c r="F530" s="54">
        <v>10.8</v>
      </c>
      <c r="G530" s="36">
        <f t="shared" si="516"/>
        <v>36</v>
      </c>
      <c r="H530" s="47">
        <f t="shared" si="517"/>
        <v>1.08</v>
      </c>
      <c r="I530" s="47">
        <f t="shared" si="518"/>
        <v>37.08</v>
      </c>
      <c r="J530" s="36">
        <v>8.6999999999999993</v>
      </c>
      <c r="K530" s="56">
        <f t="shared" si="519"/>
        <v>28.38</v>
      </c>
      <c r="L530" s="53"/>
      <c r="M530" s="55">
        <f t="shared" si="520"/>
        <v>0.29000000000000004</v>
      </c>
      <c r="N530" s="55">
        <f t="shared" si="521"/>
        <v>28.669999999999998</v>
      </c>
      <c r="O530" s="110">
        <f t="shared" si="522"/>
        <v>1.7201999999999997</v>
      </c>
      <c r="P530" s="54">
        <f t="shared" si="523"/>
        <v>30.390199999999997</v>
      </c>
      <c r="Q530" s="96"/>
      <c r="R530" s="53">
        <f t="shared" si="524"/>
        <v>30.390199999999997</v>
      </c>
      <c r="S530" s="56">
        <f t="shared" si="525"/>
        <v>3.0390199999999998</v>
      </c>
      <c r="T530" s="52" t="s">
        <v>331</v>
      </c>
      <c r="U530" s="52"/>
    </row>
    <row r="531" spans="1:21" ht="15" thickBot="1" x14ac:dyDescent="0.45">
      <c r="A531" s="26" t="s">
        <v>45</v>
      </c>
      <c r="B531" s="174">
        <v>47.5</v>
      </c>
      <c r="C531" s="128"/>
      <c r="D531" s="54">
        <f t="shared" si="515"/>
        <v>0.48</v>
      </c>
      <c r="E531" s="19">
        <f>(B531-C531)+D531</f>
        <v>47.98</v>
      </c>
      <c r="F531" s="19">
        <v>10.8</v>
      </c>
      <c r="G531" s="36">
        <f t="shared" si="516"/>
        <v>58.78</v>
      </c>
      <c r="H531" s="47">
        <f t="shared" si="517"/>
        <v>1.7634000000000001</v>
      </c>
      <c r="I531" s="47">
        <f t="shared" si="518"/>
        <v>60.543399999999998</v>
      </c>
      <c r="J531" s="55"/>
      <c r="K531" s="21">
        <f t="shared" si="519"/>
        <v>60.543399999999998</v>
      </c>
      <c r="L531" s="20"/>
      <c r="M531" s="55">
        <f t="shared" si="520"/>
        <v>0.61</v>
      </c>
      <c r="N531" s="55">
        <f t="shared" si="521"/>
        <v>61.153399999999998</v>
      </c>
      <c r="O531" s="110">
        <f t="shared" si="522"/>
        <v>3.6692039999999997</v>
      </c>
      <c r="P531" s="54">
        <f t="shared" si="523"/>
        <v>64.822603999999998</v>
      </c>
      <c r="Q531" s="96">
        <v>5.5</v>
      </c>
      <c r="R531" s="53">
        <f t="shared" si="524"/>
        <v>59.322603999999998</v>
      </c>
      <c r="S531" s="56">
        <f t="shared" si="525"/>
        <v>5.9322603999999997</v>
      </c>
      <c r="T531" s="52" t="s">
        <v>331</v>
      </c>
    </row>
    <row r="532" spans="1:21" ht="15" thickBot="1" x14ac:dyDescent="0.45">
      <c r="A532" s="26" t="s">
        <v>46</v>
      </c>
      <c r="B532" s="174">
        <v>27.95</v>
      </c>
      <c r="C532" s="127"/>
      <c r="D532" s="54">
        <f t="shared" si="515"/>
        <v>0.28000000000000003</v>
      </c>
      <c r="E532" s="19">
        <f>(B532-C532)+D532</f>
        <v>28.23</v>
      </c>
      <c r="F532" s="19">
        <v>10.8</v>
      </c>
      <c r="G532" s="36">
        <f t="shared" si="516"/>
        <v>39.03</v>
      </c>
      <c r="H532" s="47">
        <f t="shared" si="517"/>
        <v>1.1709000000000001</v>
      </c>
      <c r="I532" s="47">
        <f t="shared" si="518"/>
        <v>40.200900000000004</v>
      </c>
      <c r="J532" s="55">
        <v>8</v>
      </c>
      <c r="K532" s="21">
        <f t="shared" si="519"/>
        <v>32.200900000000004</v>
      </c>
      <c r="L532" s="17"/>
      <c r="M532" s="55">
        <f t="shared" si="520"/>
        <v>0.33</v>
      </c>
      <c r="N532" s="55">
        <f t="shared" si="521"/>
        <v>32.530900000000003</v>
      </c>
      <c r="O532" s="110">
        <f t="shared" si="522"/>
        <v>1.951854</v>
      </c>
      <c r="P532" s="54">
        <f t="shared" si="523"/>
        <v>34.482754</v>
      </c>
      <c r="Q532" s="96"/>
      <c r="R532" s="53">
        <f t="shared" si="524"/>
        <v>34.482754</v>
      </c>
      <c r="S532" s="56">
        <f t="shared" si="525"/>
        <v>3.4482754</v>
      </c>
      <c r="T532" s="52" t="s">
        <v>331</v>
      </c>
    </row>
    <row r="533" spans="1:21" ht="15" thickBot="1" x14ac:dyDescent="0.45">
      <c r="A533" s="35" t="s">
        <v>47</v>
      </c>
      <c r="B533" s="174">
        <v>47.5</v>
      </c>
      <c r="C533" s="127"/>
      <c r="D533" s="54">
        <f t="shared" si="515"/>
        <v>0.48</v>
      </c>
      <c r="E533" s="19">
        <f>(B533-C533)+D533</f>
        <v>47.98</v>
      </c>
      <c r="F533" s="19">
        <v>10.8</v>
      </c>
      <c r="G533" s="36">
        <f t="shared" si="516"/>
        <v>58.78</v>
      </c>
      <c r="H533" s="47">
        <f t="shared" si="517"/>
        <v>1.7634000000000001</v>
      </c>
      <c r="I533" s="47">
        <f t="shared" si="518"/>
        <v>60.543399999999998</v>
      </c>
      <c r="J533" s="55">
        <v>1</v>
      </c>
      <c r="K533" s="21">
        <f t="shared" si="519"/>
        <v>59.543399999999998</v>
      </c>
      <c r="L533" s="17"/>
      <c r="M533" s="55">
        <f t="shared" si="520"/>
        <v>0.6</v>
      </c>
      <c r="N533" s="55">
        <f t="shared" si="521"/>
        <v>60.1434</v>
      </c>
      <c r="O533" s="110">
        <f t="shared" si="522"/>
        <v>3.6086039999999997</v>
      </c>
      <c r="P533" s="54">
        <f t="shared" si="523"/>
        <v>63.752003999999999</v>
      </c>
      <c r="Q533" s="96">
        <v>4.45</v>
      </c>
      <c r="R533" s="53">
        <f t="shared" si="524"/>
        <v>59.302003999999997</v>
      </c>
      <c r="S533" s="56">
        <f t="shared" si="525"/>
        <v>5.9302003999999995</v>
      </c>
      <c r="T533" s="52" t="s">
        <v>331</v>
      </c>
    </row>
    <row r="534" spans="1:21" s="52" customFormat="1" ht="15" thickBot="1" x14ac:dyDescent="0.45">
      <c r="A534" s="26" t="s">
        <v>48</v>
      </c>
      <c r="B534" s="174">
        <v>47.5</v>
      </c>
      <c r="C534" s="127"/>
      <c r="D534" s="54">
        <f t="shared" si="515"/>
        <v>0.48</v>
      </c>
      <c r="E534" s="19">
        <f>(B534-C534)+D534</f>
        <v>47.98</v>
      </c>
      <c r="F534" s="19">
        <v>10.8</v>
      </c>
      <c r="G534" s="36">
        <f t="shared" si="516"/>
        <v>58.78</v>
      </c>
      <c r="H534" s="47">
        <f t="shared" si="517"/>
        <v>1.7634000000000001</v>
      </c>
      <c r="I534" s="47">
        <f t="shared" si="518"/>
        <v>60.543399999999998</v>
      </c>
      <c r="J534" s="55"/>
      <c r="K534" s="21">
        <f t="shared" si="519"/>
        <v>60.543399999999998</v>
      </c>
      <c r="L534" s="17"/>
      <c r="M534" s="55">
        <f t="shared" si="520"/>
        <v>0.61</v>
      </c>
      <c r="N534" s="55">
        <f t="shared" si="521"/>
        <v>61.153399999999998</v>
      </c>
      <c r="O534" s="110">
        <f t="shared" si="522"/>
        <v>3.6692039999999997</v>
      </c>
      <c r="P534" s="54">
        <f t="shared" si="523"/>
        <v>64.822603999999998</v>
      </c>
      <c r="Q534" s="96">
        <v>10</v>
      </c>
      <c r="R534" s="53">
        <f t="shared" si="524"/>
        <v>54.822603999999998</v>
      </c>
      <c r="S534" s="56">
        <f t="shared" si="525"/>
        <v>5.4822603999999995</v>
      </c>
      <c r="T534" s="52" t="s">
        <v>331</v>
      </c>
      <c r="U534"/>
    </row>
    <row r="535" spans="1:21" ht="15" thickBot="1" x14ac:dyDescent="0.45">
      <c r="A535" s="26" t="s">
        <v>59</v>
      </c>
      <c r="B535" s="174">
        <v>48.75</v>
      </c>
      <c r="C535" s="127"/>
      <c r="D535" s="54">
        <f t="shared" si="515"/>
        <v>0.49</v>
      </c>
      <c r="E535" s="46">
        <f>(B535-C535)+D535</f>
        <v>49.24</v>
      </c>
      <c r="F535" s="46">
        <v>10.8</v>
      </c>
      <c r="G535" s="36">
        <f t="shared" si="516"/>
        <v>60.040000000000006</v>
      </c>
      <c r="H535" s="47">
        <f t="shared" si="517"/>
        <v>1.8012000000000001</v>
      </c>
      <c r="I535" s="47">
        <f t="shared" si="518"/>
        <v>61.841200000000008</v>
      </c>
      <c r="J535" s="55"/>
      <c r="K535" s="50">
        <f t="shared" si="519"/>
        <v>61.841200000000008</v>
      </c>
      <c r="L535" s="40"/>
      <c r="M535" s="55">
        <f t="shared" si="520"/>
        <v>0.62</v>
      </c>
      <c r="N535" s="55">
        <f t="shared" si="521"/>
        <v>62.461200000000005</v>
      </c>
      <c r="O535" s="110">
        <f t="shared" si="522"/>
        <v>3.7476720000000001</v>
      </c>
      <c r="P535" s="54">
        <f t="shared" si="523"/>
        <v>66.208872</v>
      </c>
      <c r="Q535" s="96">
        <v>3</v>
      </c>
      <c r="R535" s="53">
        <f t="shared" si="524"/>
        <v>63.208872</v>
      </c>
      <c r="S535" s="56">
        <f t="shared" si="525"/>
        <v>6.3208871999999996</v>
      </c>
      <c r="T535" s="52" t="s">
        <v>331</v>
      </c>
    </row>
    <row r="536" spans="1:21" x14ac:dyDescent="0.4">
      <c r="A536" s="80"/>
      <c r="B536" s="163"/>
      <c r="C536" s="139"/>
      <c r="D536" s="81"/>
      <c r="E536" s="81"/>
      <c r="F536" s="81"/>
      <c r="G536" s="81"/>
      <c r="H536" s="81"/>
      <c r="I536" s="81"/>
      <c r="J536" s="81"/>
      <c r="K536" s="81"/>
      <c r="L536" s="82"/>
      <c r="M536" s="81"/>
      <c r="N536" s="81"/>
      <c r="O536" s="83"/>
      <c r="P536" s="81"/>
      <c r="Q536" s="107"/>
      <c r="R536" s="81"/>
      <c r="S536" s="81"/>
      <c r="T536" s="52" t="s">
        <v>331</v>
      </c>
    </row>
    <row r="537" spans="1:21" x14ac:dyDescent="0.4">
      <c r="A537" s="84"/>
      <c r="B537" s="164"/>
      <c r="C537" s="140"/>
      <c r="D537" s="72"/>
      <c r="E537" s="72"/>
      <c r="F537" s="72"/>
      <c r="G537" s="72"/>
      <c r="H537" s="72"/>
      <c r="I537" s="72"/>
      <c r="J537" s="72"/>
      <c r="K537" s="72"/>
      <c r="L537" s="85"/>
      <c r="M537" s="72"/>
      <c r="N537" s="72"/>
      <c r="O537" s="73"/>
      <c r="P537" s="72"/>
      <c r="Q537" s="72"/>
      <c r="R537" s="72"/>
      <c r="S537" s="72"/>
    </row>
    <row r="538" spans="1:21" x14ac:dyDescent="0.4">
      <c r="A538" s="26" t="s">
        <v>50</v>
      </c>
      <c r="B538" s="32">
        <v>22</v>
      </c>
      <c r="C538" s="128"/>
      <c r="D538" s="54">
        <f>ROUNDUP(((B538-C538)*$D$4),2)</f>
        <v>0.22</v>
      </c>
      <c r="E538" s="54">
        <f>(B538-C538)+D538</f>
        <v>22.22</v>
      </c>
      <c r="F538" s="54">
        <v>10.8</v>
      </c>
      <c r="G538" s="18">
        <f>E538+$F$4</f>
        <v>33.019999999999996</v>
      </c>
      <c r="H538" s="47">
        <f t="shared" si="517"/>
        <v>0.99059999999999981</v>
      </c>
      <c r="I538" s="47">
        <f t="shared" ref="I538:I541" si="526">G538+H538</f>
        <v>34.010599999999997</v>
      </c>
      <c r="J538" s="18"/>
      <c r="K538" s="21">
        <f t="shared" si="519"/>
        <v>34.010599999999997</v>
      </c>
      <c r="L538" s="15"/>
      <c r="M538" s="20">
        <f t="shared" si="520"/>
        <v>0.35000000000000003</v>
      </c>
      <c r="N538" s="20">
        <f t="shared" si="521"/>
        <v>34.360599999999998</v>
      </c>
      <c r="O538" s="110">
        <f t="shared" si="522"/>
        <v>2.061636</v>
      </c>
      <c r="P538" s="19">
        <f t="shared" si="523"/>
        <v>36.422235999999998</v>
      </c>
      <c r="Q538" s="96">
        <v>0</v>
      </c>
      <c r="R538" s="18">
        <f t="shared" si="524"/>
        <v>36.422235999999998</v>
      </c>
      <c r="S538" s="21">
        <f t="shared" si="525"/>
        <v>3.6422235999999999</v>
      </c>
    </row>
    <row r="539" spans="1:21" x14ac:dyDescent="0.4">
      <c r="A539" s="26"/>
      <c r="D539" s="54"/>
      <c r="E539" s="54"/>
      <c r="F539" s="54"/>
      <c r="G539" s="20"/>
      <c r="H539" s="47"/>
      <c r="I539" s="47"/>
      <c r="J539" s="20"/>
      <c r="K539" s="56"/>
      <c r="L539" s="12"/>
      <c r="M539" s="20"/>
      <c r="N539" s="20"/>
      <c r="O539" s="110"/>
      <c r="P539" s="54"/>
      <c r="Q539" s="109"/>
      <c r="R539" s="20"/>
      <c r="S539" s="56"/>
    </row>
    <row r="540" spans="1:21" x14ac:dyDescent="0.4">
      <c r="A540" s="26" t="s">
        <v>52</v>
      </c>
      <c r="B540" s="36">
        <v>23.6</v>
      </c>
      <c r="C540" s="128"/>
      <c r="D540" s="54">
        <f>ROUNDUP(((B540-C540)*$D$4),2)</f>
        <v>0.24000000000000002</v>
      </c>
      <c r="E540" s="54">
        <f>(B540-C540)+D540</f>
        <v>23.84</v>
      </c>
      <c r="F540" s="54">
        <v>10.8</v>
      </c>
      <c r="G540" s="18">
        <f>E540+$F$4</f>
        <v>34.64</v>
      </c>
      <c r="H540" s="47">
        <f t="shared" si="517"/>
        <v>1.0391999999999999</v>
      </c>
      <c r="I540" s="47">
        <f t="shared" si="526"/>
        <v>35.679200000000002</v>
      </c>
      <c r="J540" s="18"/>
      <c r="K540" s="21">
        <f t="shared" si="519"/>
        <v>35.679200000000002</v>
      </c>
      <c r="L540" s="15"/>
      <c r="M540" s="20">
        <f t="shared" si="520"/>
        <v>0.36</v>
      </c>
      <c r="N540" s="20">
        <f t="shared" si="521"/>
        <v>36.039200000000001</v>
      </c>
      <c r="O540" s="110">
        <f t="shared" si="522"/>
        <v>2.1623519999999998</v>
      </c>
      <c r="P540" s="19">
        <f t="shared" si="523"/>
        <v>38.201552</v>
      </c>
      <c r="Q540" s="96">
        <v>0</v>
      </c>
      <c r="R540" s="18">
        <f t="shared" si="524"/>
        <v>38.201552</v>
      </c>
      <c r="S540" s="21">
        <f t="shared" si="525"/>
        <v>3.8201551999999999</v>
      </c>
    </row>
    <row r="541" spans="1:21" x14ac:dyDescent="0.4">
      <c r="A541" s="17" t="s">
        <v>53</v>
      </c>
      <c r="B541" s="36">
        <v>22.2</v>
      </c>
      <c r="C541" s="128"/>
      <c r="D541" s="54">
        <f>ROUNDUP(((B541-C541)*$D$4),2)</f>
        <v>0.23</v>
      </c>
      <c r="E541" s="46">
        <f>(B541-C541)+D541</f>
        <v>22.43</v>
      </c>
      <c r="F541" s="46">
        <v>10.8</v>
      </c>
      <c r="G541" s="49">
        <f>E541+$F$4</f>
        <v>33.230000000000004</v>
      </c>
      <c r="H541" s="47">
        <f t="shared" si="517"/>
        <v>0.99690000000000012</v>
      </c>
      <c r="I541" s="47">
        <f t="shared" si="526"/>
        <v>34.226900000000001</v>
      </c>
      <c r="J541" s="20"/>
      <c r="K541" s="50">
        <f t="shared" si="519"/>
        <v>34.226900000000001</v>
      </c>
      <c r="L541" s="12"/>
      <c r="M541" s="43">
        <f t="shared" si="520"/>
        <v>0.35000000000000003</v>
      </c>
      <c r="N541" s="43">
        <f t="shared" si="521"/>
        <v>34.576900000000002</v>
      </c>
      <c r="O541" s="110">
        <f t="shared" si="522"/>
        <v>2.074614</v>
      </c>
      <c r="P541" s="46">
        <f t="shared" si="523"/>
        <v>36.651513999999999</v>
      </c>
      <c r="Q541" s="96">
        <v>0</v>
      </c>
      <c r="R541" s="49">
        <f t="shared" si="524"/>
        <v>36.651513999999999</v>
      </c>
      <c r="S541" s="50">
        <f t="shared" si="525"/>
        <v>3.6651514000000001</v>
      </c>
    </row>
    <row r="542" spans="1:21" x14ac:dyDescent="0.4">
      <c r="A542" s="26" t="s">
        <v>58</v>
      </c>
      <c r="B542" s="36">
        <v>17.2</v>
      </c>
      <c r="C542" s="128"/>
      <c r="D542" s="19">
        <f>ROUNDUP(((B542-C542)*$D$4),2)</f>
        <v>0.18000000000000002</v>
      </c>
      <c r="E542" s="19">
        <f>(B542-C542)+D542</f>
        <v>17.38</v>
      </c>
      <c r="F542" s="19">
        <v>10.8</v>
      </c>
      <c r="G542" s="18">
        <f>E542+$F$4</f>
        <v>28.18</v>
      </c>
      <c r="H542" s="47">
        <f>G542*$H$4</f>
        <v>0.84539999999999993</v>
      </c>
      <c r="I542" s="47">
        <f>G542+H542</f>
        <v>29.025400000000001</v>
      </c>
      <c r="J542" s="18"/>
      <c r="K542" s="21">
        <f>I542-J542</f>
        <v>29.025400000000001</v>
      </c>
      <c r="L542" s="15"/>
      <c r="M542" s="20">
        <f>ROUNDUP(((K542-L542)*$M$4),2)</f>
        <v>0.3</v>
      </c>
      <c r="N542" s="20">
        <f>(K542-L542)+M542</f>
        <v>29.325400000000002</v>
      </c>
      <c r="O542" s="110">
        <f>N542*0.06</f>
        <v>1.7595240000000001</v>
      </c>
      <c r="P542" s="19">
        <f>N542+O542</f>
        <v>31.084924000000001</v>
      </c>
      <c r="Q542" s="96">
        <v>0</v>
      </c>
      <c r="R542" s="18">
        <f>P542-Q542</f>
        <v>31.084924000000001</v>
      </c>
      <c r="S542" s="21">
        <f>R542/10</f>
        <v>3.1084924000000003</v>
      </c>
    </row>
    <row r="543" spans="1:21" x14ac:dyDescent="0.4">
      <c r="A543" s="17" t="s">
        <v>34</v>
      </c>
      <c r="B543" s="36">
        <v>23.71</v>
      </c>
      <c r="C543" s="128"/>
      <c r="D543" s="19">
        <f>ROUNDUP(((B543-C543)*$D$4),2)</f>
        <v>0.24000000000000002</v>
      </c>
      <c r="E543" s="19">
        <f>(B543-C543)+D543</f>
        <v>23.95</v>
      </c>
      <c r="F543" s="19">
        <v>10.8</v>
      </c>
      <c r="G543" s="18">
        <f>E543+$F$4</f>
        <v>34.75</v>
      </c>
      <c r="H543" s="47">
        <f>G543*$H$4</f>
        <v>1.0425</v>
      </c>
      <c r="I543" s="47">
        <f>G543+H543</f>
        <v>35.792499999999997</v>
      </c>
      <c r="J543" s="18"/>
      <c r="K543" s="21">
        <f>I543-J543</f>
        <v>35.792499999999997</v>
      </c>
      <c r="L543" s="15"/>
      <c r="M543" s="20">
        <f>ROUNDUP(((K543-L543)*$M$4),2)</f>
        <v>0.36</v>
      </c>
      <c r="N543" s="20">
        <f>(K543-L543)+M543</f>
        <v>36.152499999999996</v>
      </c>
      <c r="O543" s="110">
        <f>N543*0.06</f>
        <v>2.1691499999999997</v>
      </c>
      <c r="P543" s="19">
        <f>N543+O543</f>
        <v>38.321649999999998</v>
      </c>
      <c r="Q543" s="96">
        <v>0</v>
      </c>
      <c r="R543" s="18">
        <f>P543-Q543</f>
        <v>38.321649999999998</v>
      </c>
      <c r="S543" s="21">
        <f>R543/10</f>
        <v>3.8321649999999998</v>
      </c>
    </row>
    <row r="544" spans="1:21" x14ac:dyDescent="0.4">
      <c r="A544" s="40"/>
      <c r="B544" s="36"/>
      <c r="C544" s="128"/>
      <c r="D544" s="54"/>
      <c r="E544" s="54"/>
      <c r="F544" s="54"/>
      <c r="G544" s="53"/>
      <c r="H544" s="47"/>
      <c r="I544" s="47"/>
      <c r="J544" s="53"/>
      <c r="K544" s="56"/>
      <c r="L544" s="44"/>
      <c r="M544" s="55"/>
      <c r="N544" s="55"/>
      <c r="O544" s="110"/>
      <c r="P544" s="54"/>
      <c r="Q544" s="96"/>
      <c r="R544" s="53"/>
      <c r="S544" s="56"/>
      <c r="U544" s="52"/>
    </row>
    <row r="545" spans="1:22" x14ac:dyDescent="0.4">
      <c r="A545" s="57" t="s">
        <v>37</v>
      </c>
      <c r="B545" s="36">
        <v>24.4</v>
      </c>
      <c r="C545" s="128"/>
      <c r="D545" s="54">
        <f>ROUNDUP(((B545-C545)*$D$4),2)</f>
        <v>0.25</v>
      </c>
      <c r="E545" s="54">
        <f>(B545-C545)+D545</f>
        <v>24.65</v>
      </c>
      <c r="F545" s="54">
        <v>10.8</v>
      </c>
      <c r="G545" s="53">
        <f>E545+$F$4</f>
        <v>35.450000000000003</v>
      </c>
      <c r="H545" s="47">
        <f>G545*$H$4</f>
        <v>1.0635000000000001</v>
      </c>
      <c r="I545" s="47">
        <f t="shared" ref="I545" si="527">G545+H545</f>
        <v>36.513500000000001</v>
      </c>
      <c r="J545" s="53"/>
      <c r="K545" s="56">
        <f t="shared" ref="K545" si="528">I545-J545</f>
        <v>36.513500000000001</v>
      </c>
      <c r="L545" s="55"/>
      <c r="M545" s="55">
        <f t="shared" ref="M545" si="529">ROUNDUP(((K545-L545)*$M$4), 2)</f>
        <v>0.37</v>
      </c>
      <c r="N545" s="55">
        <f t="shared" ref="N545" si="530">(K545-L545)+M545</f>
        <v>36.883499999999998</v>
      </c>
      <c r="O545" s="110">
        <f t="shared" ref="O545" si="531">N545*0.06</f>
        <v>2.2130099999999997</v>
      </c>
      <c r="P545" s="54">
        <f t="shared" ref="P545" si="532">N545+O545</f>
        <v>39.096509999999995</v>
      </c>
      <c r="Q545" s="96">
        <v>0</v>
      </c>
      <c r="R545" s="53">
        <f t="shared" ref="R545" si="533">P545-Q545</f>
        <v>39.096509999999995</v>
      </c>
      <c r="S545" s="56">
        <f t="shared" ref="S545" si="534">R545/10</f>
        <v>3.9096509999999993</v>
      </c>
      <c r="T545" s="52"/>
    </row>
    <row r="546" spans="1:22" x14ac:dyDescent="0.4">
      <c r="A546" s="37"/>
      <c r="B546" s="166"/>
      <c r="C546" s="141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23"/>
      <c r="R546" s="52"/>
      <c r="S546" s="52"/>
    </row>
    <row r="547" spans="1:22" ht="18.45" x14ac:dyDescent="0.5">
      <c r="A547" s="178" t="s">
        <v>79</v>
      </c>
      <c r="B547" s="178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</row>
    <row r="548" spans="1:22" s="52" customFormat="1" x14ac:dyDescent="0.4">
      <c r="A548" s="40" t="s">
        <v>61</v>
      </c>
      <c r="B548" s="36">
        <v>27.3</v>
      </c>
      <c r="C548" s="128"/>
      <c r="D548" s="46">
        <f>ROUNDUP(((B548-C548)*$D$4),2)</f>
        <v>0.28000000000000003</v>
      </c>
      <c r="E548" s="46">
        <f>(B548-C548)+D548</f>
        <v>27.580000000000002</v>
      </c>
      <c r="F548" s="46">
        <v>10.8</v>
      </c>
      <c r="G548" s="49">
        <f>E548+$F$4</f>
        <v>38.380000000000003</v>
      </c>
      <c r="H548" s="47">
        <f>G548*$H$4</f>
        <v>1.1514</v>
      </c>
      <c r="I548" s="47">
        <f>G548+H548</f>
        <v>39.531400000000005</v>
      </c>
      <c r="J548" s="49"/>
      <c r="K548" s="50">
        <f>I548-J548</f>
        <v>39.531400000000005</v>
      </c>
      <c r="L548" s="44"/>
      <c r="M548" s="43">
        <f>ROUNDUP(((K548-L548)*$M$4),2)</f>
        <v>0.4</v>
      </c>
      <c r="N548" s="43">
        <f>(K548-L548)+M548</f>
        <v>39.931400000000004</v>
      </c>
      <c r="O548" s="110">
        <f>N548*0.06</f>
        <v>2.3958840000000001</v>
      </c>
      <c r="P548" s="46">
        <f>N548+O548</f>
        <v>42.327284000000006</v>
      </c>
      <c r="Q548" s="96">
        <v>0</v>
      </c>
      <c r="R548" s="49">
        <f>P548-Q548</f>
        <v>42.327284000000006</v>
      </c>
      <c r="S548" s="50">
        <f>R548/10</f>
        <v>4.2327284000000009</v>
      </c>
      <c r="T548"/>
      <c r="U548"/>
    </row>
    <row r="549" spans="1:22" x14ac:dyDescent="0.4">
      <c r="A549" s="40" t="s">
        <v>62</v>
      </c>
      <c r="B549" s="36">
        <v>27.15</v>
      </c>
      <c r="C549" s="128"/>
      <c r="D549" s="46">
        <f>ROUNDUP(((B549-C549)*$D$4),2)</f>
        <v>0.28000000000000003</v>
      </c>
      <c r="E549" s="54">
        <f>(B549-C549)+D549</f>
        <v>27.43</v>
      </c>
      <c r="F549" s="46">
        <v>10.8</v>
      </c>
      <c r="G549" s="49">
        <f>E549+$F$4</f>
        <v>38.230000000000004</v>
      </c>
      <c r="H549" s="47">
        <v>1.147</v>
      </c>
      <c r="I549" s="47">
        <f>G549+H549</f>
        <v>39.377000000000002</v>
      </c>
      <c r="J549" s="49"/>
      <c r="K549" s="56">
        <f>I549-J549</f>
        <v>39.377000000000002</v>
      </c>
      <c r="L549" s="44"/>
      <c r="M549" s="43">
        <f>ROUNDUP(((K549-L549)*$M$4),2)</f>
        <v>0.4</v>
      </c>
      <c r="N549" s="43">
        <f>(K549-L549)+M549</f>
        <v>39.777000000000001</v>
      </c>
      <c r="O549" s="110">
        <f>N549*0.06</f>
        <v>2.3866200000000002</v>
      </c>
      <c r="P549" s="46">
        <f>N549+O549</f>
        <v>42.163620000000002</v>
      </c>
      <c r="Q549" s="96">
        <v>0</v>
      </c>
      <c r="R549" s="53">
        <f>P549-Q549</f>
        <v>42.163620000000002</v>
      </c>
      <c r="S549" s="50">
        <f>R549/10</f>
        <v>4.2163620000000002</v>
      </c>
      <c r="V549" t="s">
        <v>370</v>
      </c>
    </row>
    <row r="550" spans="1:22" x14ac:dyDescent="0.4">
      <c r="A550" s="37"/>
      <c r="B550" s="166"/>
      <c r="C550" s="141"/>
      <c r="D550" s="27"/>
      <c r="E550" s="27"/>
      <c r="F550" s="101"/>
      <c r="G550" s="101"/>
      <c r="H550" s="101"/>
      <c r="I550" s="101"/>
      <c r="J550" s="101"/>
      <c r="K550" s="101"/>
      <c r="L550" s="102"/>
      <c r="M550" s="101"/>
      <c r="N550" s="101"/>
      <c r="O550" s="103"/>
      <c r="P550" s="101"/>
      <c r="Q550" s="108"/>
      <c r="R550" s="101"/>
      <c r="S550" s="101"/>
      <c r="V550" t="s">
        <v>370</v>
      </c>
    </row>
    <row r="551" spans="1:22" ht="18.45" x14ac:dyDescent="0.5">
      <c r="A551" s="178" t="s">
        <v>90</v>
      </c>
      <c r="B551" s="178"/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</row>
    <row r="552" spans="1:22" x14ac:dyDescent="0.4">
      <c r="A552" s="57" t="s">
        <v>55</v>
      </c>
      <c r="B552" s="36">
        <v>27.99</v>
      </c>
      <c r="C552" s="128">
        <v>0.41</v>
      </c>
      <c r="D552" s="54">
        <f>ROUNDUP(((B552-C552)*$D$4),2)</f>
        <v>0.28000000000000003</v>
      </c>
      <c r="E552" s="54">
        <f>(B552-C552)+D552</f>
        <v>27.86</v>
      </c>
      <c r="F552" s="54">
        <v>10.8</v>
      </c>
      <c r="G552" s="53">
        <f>E552+$F$4</f>
        <v>38.659999999999997</v>
      </c>
      <c r="H552" s="47">
        <f>G552*$H$4</f>
        <v>1.1597999999999999</v>
      </c>
      <c r="I552" s="47">
        <f>G552+H552</f>
        <v>39.819799999999994</v>
      </c>
      <c r="J552" s="53">
        <v>4.1500000000000004</v>
      </c>
      <c r="K552" s="56">
        <v>35.67</v>
      </c>
      <c r="L552" s="55"/>
      <c r="M552" s="55">
        <f>ROUNDUP(((K552-L552)*$M$4), 2)</f>
        <v>0.36</v>
      </c>
      <c r="N552" s="55">
        <f>(K552-L552)+M552</f>
        <v>36.03</v>
      </c>
      <c r="O552" s="110">
        <f>N552*0.06</f>
        <v>2.1617999999999999</v>
      </c>
      <c r="P552" s="54">
        <f>N552+O552</f>
        <v>38.191800000000001</v>
      </c>
      <c r="Q552" s="96">
        <v>0</v>
      </c>
      <c r="R552" s="53">
        <f>P552-Q552</f>
        <v>38.191800000000001</v>
      </c>
      <c r="S552" s="56">
        <f>R552/10</f>
        <v>3.8191800000000002</v>
      </c>
    </row>
    <row r="553" spans="1:22" x14ac:dyDescent="0.4">
      <c r="A553" s="57" t="s">
        <v>33</v>
      </c>
      <c r="B553" s="36">
        <v>30.99</v>
      </c>
      <c r="C553" s="128">
        <v>0.25</v>
      </c>
      <c r="D553" s="54">
        <f>ROUNDUP(((B553-C553)*$D$4),2)</f>
        <v>0.31</v>
      </c>
      <c r="E553" s="54">
        <f>(B553-C553)+D553</f>
        <v>31.049999999999997</v>
      </c>
      <c r="F553" s="54">
        <v>10.8</v>
      </c>
      <c r="G553" s="53">
        <f>E553+$F$4</f>
        <v>41.849999999999994</v>
      </c>
      <c r="H553" s="47">
        <f>G553*$H$4</f>
        <v>1.2554999999999998</v>
      </c>
      <c r="I553" s="47">
        <f t="shared" ref="I553" si="535">G553+H553</f>
        <v>43.105499999999992</v>
      </c>
      <c r="J553" s="53">
        <v>4.1500000000000004</v>
      </c>
      <c r="K553" s="56">
        <v>38.96</v>
      </c>
      <c r="L553" s="55"/>
      <c r="M553" s="55">
        <f t="shared" ref="M553" si="536">ROUNDUP(((K553-L553)*$M$4), 2)</f>
        <v>0.39</v>
      </c>
      <c r="N553" s="55">
        <f t="shared" ref="N553" si="537">(K553-L553)+M553</f>
        <v>39.35</v>
      </c>
      <c r="O553" s="110">
        <f t="shared" ref="O553" si="538">N553*0.06</f>
        <v>2.3610000000000002</v>
      </c>
      <c r="P553" s="54">
        <f t="shared" ref="P553" si="539">N553+O553</f>
        <v>41.710999999999999</v>
      </c>
      <c r="Q553" s="96">
        <v>0</v>
      </c>
      <c r="R553" s="53">
        <f t="shared" ref="R553" si="540">P553-Q553</f>
        <v>41.710999999999999</v>
      </c>
      <c r="S553" s="56">
        <f t="shared" ref="S553" si="541">R553/10</f>
        <v>4.1711</v>
      </c>
      <c r="T553" t="s">
        <v>365</v>
      </c>
    </row>
    <row r="554" spans="1:22" x14ac:dyDescent="0.4">
      <c r="A554" s="57"/>
      <c r="B554" s="36"/>
      <c r="C554" s="128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23"/>
      <c r="R554" s="52"/>
      <c r="S554" s="52"/>
      <c r="T554" s="52" t="s">
        <v>365</v>
      </c>
    </row>
    <row r="555" spans="1:22" ht="18.45" x14ac:dyDescent="0.5">
      <c r="A555" s="178" t="s">
        <v>102</v>
      </c>
      <c r="B555" s="178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</row>
    <row r="556" spans="1:22" ht="48.45" x14ac:dyDescent="0.4">
      <c r="A556" s="1"/>
      <c r="B556" s="153" t="s">
        <v>0</v>
      </c>
      <c r="C556" s="125" t="s">
        <v>38</v>
      </c>
      <c r="D556" s="2" t="s">
        <v>42</v>
      </c>
      <c r="E556" s="2"/>
      <c r="F556" s="2" t="s">
        <v>51</v>
      </c>
      <c r="G556" s="3" t="s">
        <v>1</v>
      </c>
      <c r="H556" s="4" t="s">
        <v>39</v>
      </c>
      <c r="I556" s="4" t="s">
        <v>2</v>
      </c>
      <c r="J556" s="5" t="s">
        <v>40</v>
      </c>
      <c r="K556" s="6" t="s">
        <v>3</v>
      </c>
      <c r="L556" s="34" t="s">
        <v>41</v>
      </c>
      <c r="M556" s="34" t="s">
        <v>43</v>
      </c>
      <c r="N556" s="34"/>
      <c r="O556" s="4" t="s">
        <v>4</v>
      </c>
      <c r="P556" s="2" t="s">
        <v>5</v>
      </c>
      <c r="Q556" s="95" t="s">
        <v>40</v>
      </c>
      <c r="R556" s="7" t="s">
        <v>6</v>
      </c>
      <c r="S556" s="8" t="s">
        <v>7</v>
      </c>
    </row>
    <row r="557" spans="1:22" x14ac:dyDescent="0.4">
      <c r="A557" s="92" t="s">
        <v>96</v>
      </c>
      <c r="B557" s="167">
        <v>63.5</v>
      </c>
      <c r="C557" s="125"/>
      <c r="D557" s="45">
        <f>ROUNDUP(((B557-C557)*$D$4),2)</f>
        <v>0.64</v>
      </c>
      <c r="E557" s="54">
        <f>(B557-C557)+D557</f>
        <v>64.14</v>
      </c>
      <c r="F557" s="61">
        <v>10.8</v>
      </c>
      <c r="G557" s="53">
        <f>E557+$F$4</f>
        <v>74.94</v>
      </c>
      <c r="H557" s="47">
        <f t="shared" ref="H557:H563" si="542">G557*$H$4</f>
        <v>2.2481999999999998</v>
      </c>
      <c r="I557" s="47">
        <f t="shared" ref="I557:I563" si="543">G557+H557</f>
        <v>77.188199999999995</v>
      </c>
      <c r="J557" s="5"/>
      <c r="K557" s="56">
        <f t="shared" ref="K557:K563" si="544">I557-J557</f>
        <v>77.188199999999995</v>
      </c>
      <c r="L557" s="34"/>
      <c r="M557" s="53">
        <f t="shared" ref="M557:M563" si="545">ROUNDUP(((K557-L557)*$M$4),2)</f>
        <v>0.78</v>
      </c>
      <c r="N557" s="53">
        <f t="shared" ref="N557:N563" si="546">(K557-L557)+M557</f>
        <v>77.968199999999996</v>
      </c>
      <c r="O557" s="47">
        <f t="shared" ref="O557:O563" si="547">N557*0.06</f>
        <v>4.6780919999999995</v>
      </c>
      <c r="P557" s="54">
        <f t="shared" ref="P557:P563" si="548">N557+O557</f>
        <v>82.646291999999988</v>
      </c>
      <c r="Q557" s="95">
        <v>0</v>
      </c>
      <c r="R557" s="53">
        <f t="shared" ref="R557:R563" si="549">P557-Q557</f>
        <v>82.646291999999988</v>
      </c>
      <c r="S557" s="56">
        <f t="shared" ref="S557:S563" si="550">R557/10</f>
        <v>8.2646291999999981</v>
      </c>
    </row>
    <row r="558" spans="1:22" x14ac:dyDescent="0.4">
      <c r="A558" s="92" t="s">
        <v>97</v>
      </c>
      <c r="B558" s="167">
        <v>63.5</v>
      </c>
      <c r="C558" s="125"/>
      <c r="D558" s="45">
        <f>ROUNDUP(((B558-C558)*$D$4),2)</f>
        <v>0.64</v>
      </c>
      <c r="E558" s="54">
        <f>(B558-C558)+D558</f>
        <v>64.14</v>
      </c>
      <c r="F558" s="61">
        <v>10.8</v>
      </c>
      <c r="G558" s="53">
        <f>E558+$F$4</f>
        <v>74.94</v>
      </c>
      <c r="H558" s="47">
        <f t="shared" si="542"/>
        <v>2.2481999999999998</v>
      </c>
      <c r="I558" s="47">
        <f t="shared" si="543"/>
        <v>77.188199999999995</v>
      </c>
      <c r="J558" s="5"/>
      <c r="K558" s="56">
        <f t="shared" si="544"/>
        <v>77.188199999999995</v>
      </c>
      <c r="L558" s="34"/>
      <c r="M558" s="53">
        <f t="shared" si="545"/>
        <v>0.78</v>
      </c>
      <c r="N558" s="53">
        <f t="shared" si="546"/>
        <v>77.968199999999996</v>
      </c>
      <c r="O558" s="47">
        <f t="shared" si="547"/>
        <v>4.6780919999999995</v>
      </c>
      <c r="P558" s="54">
        <f t="shared" si="548"/>
        <v>82.646291999999988</v>
      </c>
      <c r="Q558" s="95">
        <v>0</v>
      </c>
      <c r="R558" s="53">
        <f t="shared" si="549"/>
        <v>82.646291999999988</v>
      </c>
      <c r="S558" s="56">
        <f t="shared" si="550"/>
        <v>8.2646291999999981</v>
      </c>
      <c r="T558" t="s">
        <v>104</v>
      </c>
    </row>
    <row r="559" spans="1:22" x14ac:dyDescent="0.4">
      <c r="A559" s="92"/>
      <c r="B559" s="168"/>
      <c r="C559" s="142"/>
      <c r="D559" s="45"/>
      <c r="E559" s="54"/>
      <c r="F559" s="61"/>
      <c r="G559" s="55"/>
      <c r="H559" s="47"/>
      <c r="I559" s="47"/>
      <c r="J559" s="5"/>
      <c r="K559" s="56"/>
      <c r="L559" s="34"/>
      <c r="M559" s="55"/>
      <c r="N559" s="55"/>
      <c r="O559" s="47"/>
      <c r="P559" s="54"/>
      <c r="Q559" s="95"/>
      <c r="R559" s="55"/>
      <c r="S559" s="56"/>
    </row>
    <row r="560" spans="1:22" x14ac:dyDescent="0.4">
      <c r="A560" s="92" t="s">
        <v>98</v>
      </c>
      <c r="B560" s="167">
        <v>28</v>
      </c>
      <c r="C560" s="125"/>
      <c r="D560" s="45">
        <f>ROUNDUP(((B560-C560)*$D$4),2)</f>
        <v>0.28000000000000003</v>
      </c>
      <c r="E560" s="54">
        <f>(B560-C560)+D560</f>
        <v>28.28</v>
      </c>
      <c r="F560" s="61">
        <v>10.8</v>
      </c>
      <c r="G560" s="53">
        <f>E560+$F$4</f>
        <v>39.08</v>
      </c>
      <c r="H560" s="47">
        <f t="shared" si="542"/>
        <v>1.1723999999999999</v>
      </c>
      <c r="I560" s="47">
        <f t="shared" si="543"/>
        <v>40.252400000000002</v>
      </c>
      <c r="J560" s="5"/>
      <c r="K560" s="56">
        <f t="shared" si="544"/>
        <v>40.252400000000002</v>
      </c>
      <c r="L560" s="34"/>
      <c r="M560" s="53">
        <f t="shared" si="545"/>
        <v>0.41000000000000003</v>
      </c>
      <c r="N560" s="53">
        <f t="shared" si="546"/>
        <v>40.662399999999998</v>
      </c>
      <c r="O560" s="47">
        <f t="shared" si="547"/>
        <v>2.4397439999999997</v>
      </c>
      <c r="P560" s="54">
        <f t="shared" si="548"/>
        <v>43.102143999999996</v>
      </c>
      <c r="Q560" s="95">
        <v>0</v>
      </c>
      <c r="R560" s="53">
        <f t="shared" si="549"/>
        <v>43.102143999999996</v>
      </c>
      <c r="S560" s="56">
        <f t="shared" si="550"/>
        <v>4.3102143999999996</v>
      </c>
      <c r="T560" t="s">
        <v>104</v>
      </c>
    </row>
    <row r="561" spans="1:20" x14ac:dyDescent="0.4">
      <c r="A561" s="92" t="s">
        <v>99</v>
      </c>
      <c r="B561" s="167">
        <v>28</v>
      </c>
      <c r="C561" s="125"/>
      <c r="D561" s="45">
        <f>ROUNDUP(((B561-C561)*$D$4),2)</f>
        <v>0.28000000000000003</v>
      </c>
      <c r="E561" s="54">
        <f>(B561-C561)+D561</f>
        <v>28.28</v>
      </c>
      <c r="F561" s="61">
        <v>10.8</v>
      </c>
      <c r="G561" s="53">
        <f>E561+$F$4</f>
        <v>39.08</v>
      </c>
      <c r="H561" s="47">
        <f t="shared" si="542"/>
        <v>1.1723999999999999</v>
      </c>
      <c r="I561" s="47">
        <f t="shared" si="543"/>
        <v>40.252400000000002</v>
      </c>
      <c r="J561" s="5"/>
      <c r="K561" s="56">
        <f t="shared" si="544"/>
        <v>40.252400000000002</v>
      </c>
      <c r="L561" s="34"/>
      <c r="M561" s="53">
        <f t="shared" si="545"/>
        <v>0.41000000000000003</v>
      </c>
      <c r="N561" s="53">
        <f t="shared" si="546"/>
        <v>40.662399999999998</v>
      </c>
      <c r="O561" s="47">
        <f t="shared" si="547"/>
        <v>2.4397439999999997</v>
      </c>
      <c r="P561" s="54">
        <f t="shared" si="548"/>
        <v>43.102143999999996</v>
      </c>
      <c r="Q561" s="95">
        <v>0</v>
      </c>
      <c r="R561" s="53">
        <f t="shared" si="549"/>
        <v>43.102143999999996</v>
      </c>
      <c r="S561" s="56">
        <f t="shared" si="550"/>
        <v>4.3102143999999996</v>
      </c>
      <c r="T561" t="s">
        <v>104</v>
      </c>
    </row>
    <row r="562" spans="1:20" x14ac:dyDescent="0.4">
      <c r="A562" s="92" t="s">
        <v>100</v>
      </c>
      <c r="B562" s="167">
        <v>28</v>
      </c>
      <c r="C562" s="125"/>
      <c r="D562" s="45">
        <f>ROUNDUP(((B562-C562)*$D$4),2)</f>
        <v>0.28000000000000003</v>
      </c>
      <c r="E562" s="54">
        <f>(B562-C562)+D562</f>
        <v>28.28</v>
      </c>
      <c r="F562" s="61">
        <v>10.8</v>
      </c>
      <c r="G562" s="53">
        <f>E562+$F$4</f>
        <v>39.08</v>
      </c>
      <c r="H562" s="47">
        <f t="shared" si="542"/>
        <v>1.1723999999999999</v>
      </c>
      <c r="I562" s="47">
        <f t="shared" si="543"/>
        <v>40.252400000000002</v>
      </c>
      <c r="J562" s="5"/>
      <c r="K562" s="56">
        <f t="shared" si="544"/>
        <v>40.252400000000002</v>
      </c>
      <c r="L562" s="34"/>
      <c r="M562" s="53">
        <f t="shared" si="545"/>
        <v>0.41000000000000003</v>
      </c>
      <c r="N562" s="53">
        <f t="shared" si="546"/>
        <v>40.662399999999998</v>
      </c>
      <c r="O562" s="47" t="b">
        <f>A5=N562*0.06</f>
        <v>0</v>
      </c>
      <c r="P562" s="54">
        <f t="shared" si="548"/>
        <v>40.662399999999998</v>
      </c>
      <c r="Q562" s="95">
        <v>0</v>
      </c>
      <c r="R562" s="53">
        <f t="shared" si="549"/>
        <v>40.662399999999998</v>
      </c>
      <c r="S562" s="56">
        <f t="shared" si="550"/>
        <v>4.0662399999999996</v>
      </c>
      <c r="T562" t="s">
        <v>104</v>
      </c>
    </row>
    <row r="563" spans="1:20" x14ac:dyDescent="0.4">
      <c r="A563" s="92" t="s">
        <v>101</v>
      </c>
      <c r="B563" s="167">
        <v>28</v>
      </c>
      <c r="C563" s="125"/>
      <c r="D563" s="45">
        <f>ROUNDUP(((B563-C563)*$D$4),2)</f>
        <v>0.28000000000000003</v>
      </c>
      <c r="E563" s="54">
        <f>(B563-C563)+D563</f>
        <v>28.28</v>
      </c>
      <c r="F563" s="61">
        <v>10.8</v>
      </c>
      <c r="G563" s="53">
        <f>E563+$F$4</f>
        <v>39.08</v>
      </c>
      <c r="H563" s="47">
        <f t="shared" si="542"/>
        <v>1.1723999999999999</v>
      </c>
      <c r="I563" s="47">
        <f t="shared" si="543"/>
        <v>40.252400000000002</v>
      </c>
      <c r="J563" s="5"/>
      <c r="K563" s="56">
        <f t="shared" si="544"/>
        <v>40.252400000000002</v>
      </c>
      <c r="L563" s="34"/>
      <c r="M563" s="53">
        <f t="shared" si="545"/>
        <v>0.41000000000000003</v>
      </c>
      <c r="N563" s="53">
        <f t="shared" si="546"/>
        <v>40.662399999999998</v>
      </c>
      <c r="O563" s="47">
        <f t="shared" si="547"/>
        <v>2.4397439999999997</v>
      </c>
      <c r="P563" s="54">
        <f t="shared" si="548"/>
        <v>43.102143999999996</v>
      </c>
      <c r="Q563" s="95">
        <v>0</v>
      </c>
      <c r="R563" s="53">
        <f t="shared" si="549"/>
        <v>43.102143999999996</v>
      </c>
      <c r="S563" s="56">
        <f t="shared" si="550"/>
        <v>4.3102143999999996</v>
      </c>
      <c r="T563" t="s">
        <v>104</v>
      </c>
    </row>
    <row r="564" spans="1:20" x14ac:dyDescent="0.4">
      <c r="A564" s="89"/>
      <c r="B564" s="169"/>
      <c r="C564" s="142"/>
      <c r="D564" s="45"/>
      <c r="E564" s="54"/>
      <c r="F564" s="61"/>
      <c r="G564" s="55"/>
      <c r="H564" s="47"/>
      <c r="I564" s="47"/>
      <c r="J564" s="5"/>
      <c r="K564" s="56"/>
      <c r="L564" s="34"/>
      <c r="M564" s="55"/>
      <c r="N564" s="55"/>
      <c r="O564" s="47"/>
      <c r="P564" s="54"/>
      <c r="Q564" s="95"/>
      <c r="R564" s="55"/>
      <c r="S564" s="56"/>
      <c r="T564" s="52" t="s">
        <v>104</v>
      </c>
    </row>
    <row r="565" spans="1:20" x14ac:dyDescent="0.4">
      <c r="A565" s="62" t="s">
        <v>80</v>
      </c>
      <c r="B565" s="36">
        <v>32.44</v>
      </c>
      <c r="C565" s="128"/>
      <c r="D565" s="45">
        <f t="shared" ref="D565:D575" si="551">ROUNDUP(((B565-C565)*$D$4),2)</f>
        <v>0.33</v>
      </c>
      <c r="E565" s="54">
        <f t="shared" ref="E565:E575" si="552">(B565-C565)+D565</f>
        <v>32.769999999999996</v>
      </c>
      <c r="F565" s="61">
        <v>10.8</v>
      </c>
      <c r="G565" s="53">
        <f t="shared" ref="G565:G575" si="553">E565+$F$4</f>
        <v>43.569999999999993</v>
      </c>
      <c r="H565" s="47">
        <f>G565*$H$4</f>
        <v>1.3070999999999997</v>
      </c>
      <c r="I565" s="47">
        <f>G565+H565</f>
        <v>44.877099999999992</v>
      </c>
      <c r="J565" s="44"/>
      <c r="K565" s="56">
        <f>I565-J565</f>
        <v>44.877099999999992</v>
      </c>
      <c r="L565" s="44"/>
      <c r="M565" s="53">
        <f>ROUNDUP(((K565-L565)*$M$4),2)</f>
        <v>0.45</v>
      </c>
      <c r="N565" s="53">
        <f>(K565-L565)+M565</f>
        <v>45.327099999999994</v>
      </c>
      <c r="O565" s="47">
        <f>N565*0.06</f>
        <v>2.7196259999999994</v>
      </c>
      <c r="P565" s="54">
        <f>N565+O565</f>
        <v>48.046725999999992</v>
      </c>
      <c r="Q565" s="96">
        <v>0</v>
      </c>
      <c r="R565" s="53">
        <f>P565-Q565</f>
        <v>48.046725999999992</v>
      </c>
      <c r="S565" s="56">
        <f>R565/10</f>
        <v>4.8046725999999991</v>
      </c>
    </row>
    <row r="566" spans="1:20" x14ac:dyDescent="0.4">
      <c r="A566" s="62" t="s">
        <v>81</v>
      </c>
      <c r="B566" s="36">
        <v>32.44</v>
      </c>
      <c r="C566" s="128"/>
      <c r="D566" s="45">
        <f t="shared" si="551"/>
        <v>0.33</v>
      </c>
      <c r="E566" s="54">
        <f t="shared" si="552"/>
        <v>32.769999999999996</v>
      </c>
      <c r="F566" s="61">
        <v>10.8</v>
      </c>
      <c r="G566" s="53">
        <f t="shared" si="553"/>
        <v>43.569999999999993</v>
      </c>
      <c r="H566" s="47">
        <f t="shared" ref="H566:H575" si="554">G566*$H$4</f>
        <v>1.3070999999999997</v>
      </c>
      <c r="I566" s="47">
        <f t="shared" ref="I566:I575" si="555">G566+H566</f>
        <v>44.877099999999992</v>
      </c>
      <c r="J566" s="44"/>
      <c r="K566" s="56">
        <f t="shared" ref="K566:K575" si="556">I566-J566</f>
        <v>44.877099999999992</v>
      </c>
      <c r="L566" s="44"/>
      <c r="M566" s="53">
        <f t="shared" ref="M566:M575" si="557">ROUNDUP(((K566-L566)*$M$4),2)</f>
        <v>0.45</v>
      </c>
      <c r="N566" s="53">
        <f t="shared" ref="N566:N575" si="558">(K566-L566)+M566</f>
        <v>45.327099999999994</v>
      </c>
      <c r="O566" s="47">
        <f t="shared" ref="O566:O575" si="559">N566*0.06</f>
        <v>2.7196259999999994</v>
      </c>
      <c r="P566" s="54">
        <f t="shared" ref="P566:P575" si="560">N566+O566</f>
        <v>48.046725999999992</v>
      </c>
      <c r="Q566" s="96">
        <v>0</v>
      </c>
      <c r="R566" s="53">
        <f t="shared" ref="R566:R575" si="561">P566-Q566</f>
        <v>48.046725999999992</v>
      </c>
      <c r="S566" s="56">
        <f t="shared" ref="S566:S575" si="562">R566/10</f>
        <v>4.8046725999999991</v>
      </c>
      <c r="T566" t="s">
        <v>104</v>
      </c>
    </row>
    <row r="567" spans="1:20" x14ac:dyDescent="0.4">
      <c r="A567" s="62" t="s">
        <v>82</v>
      </c>
      <c r="B567" s="36">
        <v>32.44</v>
      </c>
      <c r="C567" s="128"/>
      <c r="D567" s="45">
        <f t="shared" si="551"/>
        <v>0.33</v>
      </c>
      <c r="E567" s="54">
        <f t="shared" si="552"/>
        <v>32.769999999999996</v>
      </c>
      <c r="F567" s="61">
        <v>10.8</v>
      </c>
      <c r="G567" s="53">
        <f t="shared" si="553"/>
        <v>43.569999999999993</v>
      </c>
      <c r="H567" s="47">
        <f t="shared" si="554"/>
        <v>1.3070999999999997</v>
      </c>
      <c r="I567" s="47">
        <f t="shared" si="555"/>
        <v>44.877099999999992</v>
      </c>
      <c r="J567" s="44"/>
      <c r="K567" s="56">
        <f t="shared" si="556"/>
        <v>44.877099999999992</v>
      </c>
      <c r="L567" s="44"/>
      <c r="M567" s="53">
        <f t="shared" si="557"/>
        <v>0.45</v>
      </c>
      <c r="N567" s="53">
        <f t="shared" si="558"/>
        <v>45.327099999999994</v>
      </c>
      <c r="O567" s="47">
        <f t="shared" si="559"/>
        <v>2.7196259999999994</v>
      </c>
      <c r="P567" s="54">
        <f t="shared" si="560"/>
        <v>48.046725999999992</v>
      </c>
      <c r="Q567" s="96">
        <v>0</v>
      </c>
      <c r="R567" s="53">
        <f t="shared" si="561"/>
        <v>48.046725999999992</v>
      </c>
      <c r="S567" s="56">
        <f t="shared" si="562"/>
        <v>4.8046725999999991</v>
      </c>
      <c r="T567" t="s">
        <v>104</v>
      </c>
    </row>
    <row r="568" spans="1:20" x14ac:dyDescent="0.4">
      <c r="A568" s="62" t="s">
        <v>83</v>
      </c>
      <c r="B568" s="36">
        <v>32.44</v>
      </c>
      <c r="C568" s="128"/>
      <c r="D568" s="45">
        <f t="shared" si="551"/>
        <v>0.33</v>
      </c>
      <c r="E568" s="54">
        <f t="shared" si="552"/>
        <v>32.769999999999996</v>
      </c>
      <c r="F568" s="61">
        <v>10.8</v>
      </c>
      <c r="G568" s="53">
        <f t="shared" si="553"/>
        <v>43.569999999999993</v>
      </c>
      <c r="H568" s="47">
        <f t="shared" si="554"/>
        <v>1.3070999999999997</v>
      </c>
      <c r="I568" s="47">
        <f t="shared" si="555"/>
        <v>44.877099999999992</v>
      </c>
      <c r="J568" s="44"/>
      <c r="K568" s="56">
        <f t="shared" si="556"/>
        <v>44.877099999999992</v>
      </c>
      <c r="L568" s="44"/>
      <c r="M568" s="53">
        <f t="shared" si="557"/>
        <v>0.45</v>
      </c>
      <c r="N568" s="53">
        <f t="shared" si="558"/>
        <v>45.327099999999994</v>
      </c>
      <c r="O568" s="47">
        <f t="shared" si="559"/>
        <v>2.7196259999999994</v>
      </c>
      <c r="P568" s="54">
        <f t="shared" si="560"/>
        <v>48.046725999999992</v>
      </c>
      <c r="Q568" s="96">
        <v>0</v>
      </c>
      <c r="R568" s="53">
        <f t="shared" si="561"/>
        <v>48.046725999999992</v>
      </c>
      <c r="S568" s="56">
        <f t="shared" si="562"/>
        <v>4.8046725999999991</v>
      </c>
      <c r="T568" t="s">
        <v>104</v>
      </c>
    </row>
    <row r="569" spans="1:20" x14ac:dyDescent="0.4">
      <c r="A569" s="62" t="s">
        <v>84</v>
      </c>
      <c r="B569" s="36">
        <v>32.44</v>
      </c>
      <c r="C569" s="128"/>
      <c r="D569" s="45">
        <f t="shared" si="551"/>
        <v>0.33</v>
      </c>
      <c r="E569" s="54">
        <f t="shared" si="552"/>
        <v>32.769999999999996</v>
      </c>
      <c r="F569" s="61">
        <v>10.8</v>
      </c>
      <c r="G569" s="53">
        <f t="shared" si="553"/>
        <v>43.569999999999993</v>
      </c>
      <c r="H569" s="47">
        <f t="shared" si="554"/>
        <v>1.3070999999999997</v>
      </c>
      <c r="I569" s="47">
        <f t="shared" si="555"/>
        <v>44.877099999999992</v>
      </c>
      <c r="J569" s="44"/>
      <c r="K569" s="56">
        <f t="shared" si="556"/>
        <v>44.877099999999992</v>
      </c>
      <c r="L569" s="44"/>
      <c r="M569" s="53">
        <f t="shared" si="557"/>
        <v>0.45</v>
      </c>
      <c r="N569" s="53">
        <f t="shared" si="558"/>
        <v>45.327099999999994</v>
      </c>
      <c r="O569" s="47">
        <f t="shared" si="559"/>
        <v>2.7196259999999994</v>
      </c>
      <c r="P569" s="54">
        <f t="shared" si="560"/>
        <v>48.046725999999992</v>
      </c>
      <c r="Q569" s="96">
        <v>0</v>
      </c>
      <c r="R569" s="53">
        <f t="shared" si="561"/>
        <v>48.046725999999992</v>
      </c>
      <c r="S569" s="56">
        <f t="shared" si="562"/>
        <v>4.8046725999999991</v>
      </c>
      <c r="T569" t="s">
        <v>104</v>
      </c>
    </row>
    <row r="570" spans="1:20" x14ac:dyDescent="0.4">
      <c r="A570" s="62" t="s">
        <v>103</v>
      </c>
      <c r="B570" s="36">
        <v>32.44</v>
      </c>
      <c r="C570" s="128"/>
      <c r="D570" s="45">
        <f t="shared" si="551"/>
        <v>0.33</v>
      </c>
      <c r="E570" s="54">
        <f t="shared" si="552"/>
        <v>32.769999999999996</v>
      </c>
      <c r="F570" s="61">
        <v>10.8</v>
      </c>
      <c r="G570" s="53">
        <f t="shared" si="553"/>
        <v>43.569999999999993</v>
      </c>
      <c r="H570" s="47">
        <f t="shared" si="554"/>
        <v>1.3070999999999997</v>
      </c>
      <c r="I570" s="47">
        <f t="shared" si="555"/>
        <v>44.877099999999992</v>
      </c>
      <c r="J570" s="44"/>
      <c r="K570" s="56">
        <f t="shared" si="556"/>
        <v>44.877099999999992</v>
      </c>
      <c r="L570" s="44"/>
      <c r="M570" s="53">
        <f t="shared" si="557"/>
        <v>0.45</v>
      </c>
      <c r="N570" s="53">
        <f t="shared" si="558"/>
        <v>45.327099999999994</v>
      </c>
      <c r="O570" s="47">
        <f t="shared" si="559"/>
        <v>2.7196259999999994</v>
      </c>
      <c r="P570" s="54">
        <f t="shared" si="560"/>
        <v>48.046725999999992</v>
      </c>
      <c r="Q570" s="96">
        <v>0</v>
      </c>
      <c r="R570" s="53">
        <f t="shared" si="561"/>
        <v>48.046725999999992</v>
      </c>
      <c r="S570" s="56">
        <f t="shared" si="562"/>
        <v>4.8046725999999991</v>
      </c>
      <c r="T570" t="s">
        <v>104</v>
      </c>
    </row>
    <row r="571" spans="1:20" x14ac:dyDescent="0.4">
      <c r="A571" s="62" t="s">
        <v>85</v>
      </c>
      <c r="B571" s="36">
        <v>32.44</v>
      </c>
      <c r="C571" s="128"/>
      <c r="D571" s="45">
        <f t="shared" si="551"/>
        <v>0.33</v>
      </c>
      <c r="E571" s="54">
        <f t="shared" si="552"/>
        <v>32.769999999999996</v>
      </c>
      <c r="F571" s="61">
        <v>10.8</v>
      </c>
      <c r="G571" s="53">
        <f t="shared" si="553"/>
        <v>43.569999999999993</v>
      </c>
      <c r="H571" s="47">
        <f t="shared" si="554"/>
        <v>1.3070999999999997</v>
      </c>
      <c r="I571" s="47">
        <f t="shared" si="555"/>
        <v>44.877099999999992</v>
      </c>
      <c r="J571" s="44"/>
      <c r="K571" s="56">
        <f t="shared" si="556"/>
        <v>44.877099999999992</v>
      </c>
      <c r="L571" s="44"/>
      <c r="M571" s="53">
        <f t="shared" si="557"/>
        <v>0.45</v>
      </c>
      <c r="N571" s="53">
        <f t="shared" si="558"/>
        <v>45.327099999999994</v>
      </c>
      <c r="O571" s="47">
        <f t="shared" si="559"/>
        <v>2.7196259999999994</v>
      </c>
      <c r="P571" s="54">
        <f t="shared" si="560"/>
        <v>48.046725999999992</v>
      </c>
      <c r="Q571" s="96">
        <v>0</v>
      </c>
      <c r="R571" s="53">
        <f t="shared" si="561"/>
        <v>48.046725999999992</v>
      </c>
      <c r="S571" s="56">
        <f t="shared" si="562"/>
        <v>4.8046725999999991</v>
      </c>
      <c r="T571" t="s">
        <v>104</v>
      </c>
    </row>
    <row r="572" spans="1:20" x14ac:dyDescent="0.4">
      <c r="A572" s="62" t="s">
        <v>86</v>
      </c>
      <c r="B572" s="36">
        <v>32.44</v>
      </c>
      <c r="C572" s="128"/>
      <c r="D572" s="45">
        <f t="shared" si="551"/>
        <v>0.33</v>
      </c>
      <c r="E572" s="54">
        <f t="shared" si="552"/>
        <v>32.769999999999996</v>
      </c>
      <c r="F572" s="61">
        <v>10.8</v>
      </c>
      <c r="G572" s="53">
        <f t="shared" si="553"/>
        <v>43.569999999999993</v>
      </c>
      <c r="H572" s="47">
        <f>G572*$H$4</f>
        <v>1.3070999999999997</v>
      </c>
      <c r="I572" s="47">
        <f t="shared" si="555"/>
        <v>44.877099999999992</v>
      </c>
      <c r="J572" s="44"/>
      <c r="K572" s="56">
        <f t="shared" si="556"/>
        <v>44.877099999999992</v>
      </c>
      <c r="L572" s="44"/>
      <c r="M572" s="53">
        <f t="shared" si="557"/>
        <v>0.45</v>
      </c>
      <c r="N572" s="53">
        <f t="shared" si="558"/>
        <v>45.327099999999994</v>
      </c>
      <c r="O572" s="47">
        <f t="shared" si="559"/>
        <v>2.7196259999999994</v>
      </c>
      <c r="P572" s="54">
        <f t="shared" si="560"/>
        <v>48.046725999999992</v>
      </c>
      <c r="Q572" s="96">
        <v>0</v>
      </c>
      <c r="R572" s="53">
        <f t="shared" si="561"/>
        <v>48.046725999999992</v>
      </c>
      <c r="S572" s="56">
        <f t="shared" si="562"/>
        <v>4.8046725999999991</v>
      </c>
      <c r="T572" t="s">
        <v>104</v>
      </c>
    </row>
    <row r="573" spans="1:20" x14ac:dyDescent="0.4">
      <c r="A573" s="62" t="s">
        <v>87</v>
      </c>
      <c r="B573" s="36">
        <v>32.44</v>
      </c>
      <c r="C573" s="128"/>
      <c r="D573" s="45">
        <f t="shared" si="551"/>
        <v>0.33</v>
      </c>
      <c r="E573" s="54">
        <f t="shared" si="552"/>
        <v>32.769999999999996</v>
      </c>
      <c r="F573" s="61">
        <v>10.8</v>
      </c>
      <c r="G573" s="53">
        <f t="shared" si="553"/>
        <v>43.569999999999993</v>
      </c>
      <c r="H573" s="47">
        <f t="shared" si="554"/>
        <v>1.3070999999999997</v>
      </c>
      <c r="I573" s="47">
        <f t="shared" si="555"/>
        <v>44.877099999999992</v>
      </c>
      <c r="J573" s="44"/>
      <c r="K573" s="56">
        <f t="shared" si="556"/>
        <v>44.877099999999992</v>
      </c>
      <c r="L573" s="44"/>
      <c r="M573" s="53">
        <f t="shared" si="557"/>
        <v>0.45</v>
      </c>
      <c r="N573" s="53">
        <f t="shared" si="558"/>
        <v>45.327099999999994</v>
      </c>
      <c r="O573" s="47">
        <f t="shared" si="559"/>
        <v>2.7196259999999994</v>
      </c>
      <c r="P573" s="54">
        <f t="shared" si="560"/>
        <v>48.046725999999992</v>
      </c>
      <c r="Q573" s="96">
        <v>0</v>
      </c>
      <c r="R573" s="53">
        <f t="shared" si="561"/>
        <v>48.046725999999992</v>
      </c>
      <c r="S573" s="56">
        <f t="shared" si="562"/>
        <v>4.8046725999999991</v>
      </c>
      <c r="T573" t="s">
        <v>104</v>
      </c>
    </row>
    <row r="574" spans="1:20" x14ac:dyDescent="0.4">
      <c r="A574" s="62" t="s">
        <v>88</v>
      </c>
      <c r="B574" s="36">
        <v>32.44</v>
      </c>
      <c r="C574" s="128"/>
      <c r="D574" s="45">
        <f t="shared" si="551"/>
        <v>0.33</v>
      </c>
      <c r="E574" s="54">
        <f t="shared" si="552"/>
        <v>32.769999999999996</v>
      </c>
      <c r="F574" s="61">
        <v>10.8</v>
      </c>
      <c r="G574" s="53">
        <f t="shared" si="553"/>
        <v>43.569999999999993</v>
      </c>
      <c r="H574" s="47">
        <f t="shared" si="554"/>
        <v>1.3070999999999997</v>
      </c>
      <c r="I574" s="47">
        <f t="shared" si="555"/>
        <v>44.877099999999992</v>
      </c>
      <c r="J574" s="44"/>
      <c r="K574" s="56">
        <f t="shared" si="556"/>
        <v>44.877099999999992</v>
      </c>
      <c r="L574" s="44"/>
      <c r="M574" s="53">
        <f t="shared" si="557"/>
        <v>0.45</v>
      </c>
      <c r="N574" s="53">
        <f t="shared" si="558"/>
        <v>45.327099999999994</v>
      </c>
      <c r="O574" s="47">
        <f t="shared" si="559"/>
        <v>2.7196259999999994</v>
      </c>
      <c r="P574" s="54">
        <f t="shared" si="560"/>
        <v>48.046725999999992</v>
      </c>
      <c r="Q574" s="96">
        <v>0</v>
      </c>
      <c r="R574" s="53">
        <f t="shared" si="561"/>
        <v>48.046725999999992</v>
      </c>
      <c r="S574" s="56">
        <f t="shared" si="562"/>
        <v>4.8046725999999991</v>
      </c>
      <c r="T574" t="s">
        <v>104</v>
      </c>
    </row>
    <row r="575" spans="1:20" x14ac:dyDescent="0.4">
      <c r="A575" s="62" t="s">
        <v>89</v>
      </c>
      <c r="B575" s="36">
        <v>32.44</v>
      </c>
      <c r="C575" s="128"/>
      <c r="D575" s="45">
        <f t="shared" si="551"/>
        <v>0.33</v>
      </c>
      <c r="E575" s="54">
        <f t="shared" si="552"/>
        <v>32.769999999999996</v>
      </c>
      <c r="F575" s="61">
        <v>10.8</v>
      </c>
      <c r="G575" s="53">
        <f t="shared" si="553"/>
        <v>43.569999999999993</v>
      </c>
      <c r="H575" s="47">
        <f t="shared" si="554"/>
        <v>1.3070999999999997</v>
      </c>
      <c r="I575" s="47">
        <f t="shared" si="555"/>
        <v>44.877099999999992</v>
      </c>
      <c r="J575" s="44"/>
      <c r="K575" s="56">
        <f t="shared" si="556"/>
        <v>44.877099999999992</v>
      </c>
      <c r="L575" s="44"/>
      <c r="M575" s="53">
        <f t="shared" si="557"/>
        <v>0.45</v>
      </c>
      <c r="N575" s="53">
        <f t="shared" si="558"/>
        <v>45.327099999999994</v>
      </c>
      <c r="O575" s="47">
        <f t="shared" si="559"/>
        <v>2.7196259999999994</v>
      </c>
      <c r="P575" s="54">
        <f t="shared" si="560"/>
        <v>48.046725999999992</v>
      </c>
      <c r="Q575" s="96">
        <v>0</v>
      </c>
      <c r="R575" s="53">
        <f t="shared" si="561"/>
        <v>48.046725999999992</v>
      </c>
      <c r="S575" s="56">
        <f t="shared" si="562"/>
        <v>4.8046725999999991</v>
      </c>
      <c r="T575" t="s">
        <v>104</v>
      </c>
    </row>
    <row r="576" spans="1:20" x14ac:dyDescent="0.4">
      <c r="T576" s="52" t="s">
        <v>104</v>
      </c>
    </row>
    <row r="5449" spans="18:18" x14ac:dyDescent="0.4">
      <c r="R5449" s="106"/>
    </row>
    <row r="5450" spans="18:18" x14ac:dyDescent="0.4">
      <c r="R5450" s="106"/>
    </row>
    <row r="5451" spans="18:18" x14ac:dyDescent="0.4">
      <c r="R5451" s="106"/>
    </row>
    <row r="5452" spans="18:18" x14ac:dyDescent="0.4">
      <c r="R5452" s="106"/>
    </row>
    <row r="5453" spans="18:18" x14ac:dyDescent="0.4">
      <c r="R5453" s="106"/>
    </row>
    <row r="5454" spans="18:18" x14ac:dyDescent="0.4">
      <c r="R5454" s="106"/>
    </row>
    <row r="5455" spans="18:18" x14ac:dyDescent="0.4">
      <c r="R5455" s="106"/>
    </row>
    <row r="5456" spans="18:18" x14ac:dyDescent="0.4">
      <c r="R5456" s="106"/>
    </row>
    <row r="5457" spans="18:18" x14ac:dyDescent="0.4">
      <c r="R5457" s="106"/>
    </row>
    <row r="5458" spans="18:18" x14ac:dyDescent="0.4">
      <c r="R5458" s="106"/>
    </row>
    <row r="5459" spans="18:18" x14ac:dyDescent="0.4">
      <c r="R5459" s="106"/>
    </row>
    <row r="5460" spans="18:18" x14ac:dyDescent="0.4">
      <c r="R5460" s="106"/>
    </row>
    <row r="5461" spans="18:18" x14ac:dyDescent="0.4">
      <c r="R5461" s="106"/>
    </row>
    <row r="5462" spans="18:18" x14ac:dyDescent="0.4">
      <c r="R5462" s="106"/>
    </row>
    <row r="5463" spans="18:18" x14ac:dyDescent="0.4">
      <c r="R5463" s="106"/>
    </row>
    <row r="5464" spans="18:18" x14ac:dyDescent="0.4">
      <c r="R5464" s="106"/>
    </row>
    <row r="5465" spans="18:18" x14ac:dyDescent="0.4">
      <c r="R5465" s="106"/>
    </row>
    <row r="5466" spans="18:18" x14ac:dyDescent="0.4">
      <c r="R5466" s="106"/>
    </row>
    <row r="5467" spans="18:18" x14ac:dyDescent="0.4">
      <c r="R5467" s="106"/>
    </row>
    <row r="5468" spans="18:18" x14ac:dyDescent="0.4">
      <c r="R5468" s="106"/>
    </row>
    <row r="5469" spans="18:18" x14ac:dyDescent="0.4">
      <c r="R5469" s="106"/>
    </row>
    <row r="5470" spans="18:18" x14ac:dyDescent="0.4">
      <c r="R5470" s="106"/>
    </row>
    <row r="5471" spans="18:18" x14ac:dyDescent="0.4">
      <c r="R5471" s="106"/>
    </row>
    <row r="5472" spans="18:18" x14ac:dyDescent="0.4">
      <c r="R5472" s="106"/>
    </row>
    <row r="5473" spans="18:18" x14ac:dyDescent="0.4">
      <c r="R5473" s="106"/>
    </row>
    <row r="5474" spans="18:18" x14ac:dyDescent="0.4">
      <c r="R5474" s="106"/>
    </row>
    <row r="5475" spans="18:18" x14ac:dyDescent="0.4">
      <c r="R5475" s="106"/>
    </row>
    <row r="5476" spans="18:18" x14ac:dyDescent="0.4">
      <c r="R5476" s="106"/>
    </row>
    <row r="5477" spans="18:18" x14ac:dyDescent="0.4">
      <c r="R5477" s="106"/>
    </row>
    <row r="5478" spans="18:18" x14ac:dyDescent="0.4">
      <c r="R5478" s="106"/>
    </row>
    <row r="5479" spans="18:18" x14ac:dyDescent="0.4">
      <c r="R5479" s="106"/>
    </row>
    <row r="5480" spans="18:18" x14ac:dyDescent="0.4">
      <c r="R5480" s="106"/>
    </row>
    <row r="5481" spans="18:18" x14ac:dyDescent="0.4">
      <c r="R5481" s="106"/>
    </row>
    <row r="5482" spans="18:18" x14ac:dyDescent="0.4">
      <c r="R5482" s="106"/>
    </row>
    <row r="5483" spans="18:18" x14ac:dyDescent="0.4">
      <c r="R5483" s="106"/>
    </row>
    <row r="5484" spans="18:18" x14ac:dyDescent="0.4">
      <c r="R5484" s="106"/>
    </row>
    <row r="5485" spans="18:18" x14ac:dyDescent="0.4">
      <c r="R5485" s="106"/>
    </row>
    <row r="5486" spans="18:18" x14ac:dyDescent="0.4">
      <c r="R5486" s="106"/>
    </row>
    <row r="5487" spans="18:18" x14ac:dyDescent="0.4">
      <c r="R5487" s="106"/>
    </row>
    <row r="5488" spans="18:18" x14ac:dyDescent="0.4">
      <c r="R5488" s="106"/>
    </row>
    <row r="5489" spans="18:18" x14ac:dyDescent="0.4">
      <c r="R5489" s="106"/>
    </row>
    <row r="5490" spans="18:18" x14ac:dyDescent="0.4">
      <c r="R5490" s="106"/>
    </row>
    <row r="5491" spans="18:18" x14ac:dyDescent="0.4">
      <c r="R5491" s="106"/>
    </row>
    <row r="5492" spans="18:18" x14ac:dyDescent="0.4">
      <c r="R5492" s="106"/>
    </row>
    <row r="5493" spans="18:18" x14ac:dyDescent="0.4">
      <c r="R5493" s="106"/>
    </row>
    <row r="5494" spans="18:18" x14ac:dyDescent="0.4">
      <c r="R5494" s="106"/>
    </row>
    <row r="5495" spans="18:18" x14ac:dyDescent="0.4">
      <c r="R5495" s="106"/>
    </row>
    <row r="5496" spans="18:18" x14ac:dyDescent="0.4">
      <c r="R5496" s="106"/>
    </row>
    <row r="5497" spans="18:18" x14ac:dyDescent="0.4">
      <c r="R5497" s="106"/>
    </row>
    <row r="5498" spans="18:18" x14ac:dyDescent="0.4">
      <c r="R5498" s="106"/>
    </row>
    <row r="5499" spans="18:18" x14ac:dyDescent="0.4">
      <c r="R5499" s="106"/>
    </row>
    <row r="5500" spans="18:18" x14ac:dyDescent="0.4">
      <c r="R5500" s="106"/>
    </row>
    <row r="5501" spans="18:18" x14ac:dyDescent="0.4">
      <c r="R5501" s="106"/>
    </row>
    <row r="5502" spans="18:18" x14ac:dyDescent="0.4">
      <c r="R5502" s="106"/>
    </row>
    <row r="5503" spans="18:18" x14ac:dyDescent="0.4">
      <c r="R5503" s="106"/>
    </row>
    <row r="5504" spans="18:18" x14ac:dyDescent="0.4">
      <c r="R5504" s="106"/>
    </row>
    <row r="5505" spans="18:18" x14ac:dyDescent="0.4">
      <c r="R5505" s="106"/>
    </row>
    <row r="5506" spans="18:18" x14ac:dyDescent="0.4">
      <c r="R5506" s="106"/>
    </row>
    <row r="5507" spans="18:18" x14ac:dyDescent="0.4">
      <c r="R5507" s="106"/>
    </row>
    <row r="5508" spans="18:18" x14ac:dyDescent="0.4">
      <c r="R5508" s="106"/>
    </row>
    <row r="5509" spans="18:18" x14ac:dyDescent="0.4">
      <c r="R5509" s="106"/>
    </row>
    <row r="5510" spans="18:18" x14ac:dyDescent="0.4">
      <c r="R5510" s="106"/>
    </row>
    <row r="5511" spans="18:18" x14ac:dyDescent="0.4">
      <c r="R5511" s="106"/>
    </row>
    <row r="5512" spans="18:18" x14ac:dyDescent="0.4">
      <c r="R5512" s="106"/>
    </row>
    <row r="5513" spans="18:18" x14ac:dyDescent="0.4">
      <c r="R5513" s="106"/>
    </row>
    <row r="5514" spans="18:18" x14ac:dyDescent="0.4">
      <c r="R5514" s="106"/>
    </row>
    <row r="5515" spans="18:18" x14ac:dyDescent="0.4">
      <c r="R5515" s="106"/>
    </row>
    <row r="5516" spans="18:18" x14ac:dyDescent="0.4">
      <c r="R5516" s="106"/>
    </row>
    <row r="5517" spans="18:18" x14ac:dyDescent="0.4">
      <c r="R5517" s="106"/>
    </row>
    <row r="5518" spans="18:18" x14ac:dyDescent="0.4">
      <c r="R5518" s="106"/>
    </row>
    <row r="5519" spans="18:18" x14ac:dyDescent="0.4">
      <c r="R5519" s="106"/>
    </row>
    <row r="5520" spans="18:18" x14ac:dyDescent="0.4">
      <c r="R5520" s="106"/>
    </row>
    <row r="5521" spans="18:18" x14ac:dyDescent="0.4">
      <c r="R5521" s="106"/>
    </row>
    <row r="5522" spans="18:18" x14ac:dyDescent="0.4">
      <c r="R5522" s="106"/>
    </row>
    <row r="5523" spans="18:18" x14ac:dyDescent="0.4">
      <c r="R5523" s="106"/>
    </row>
    <row r="5524" spans="18:18" x14ac:dyDescent="0.4">
      <c r="R5524" s="106"/>
    </row>
    <row r="5525" spans="18:18" x14ac:dyDescent="0.4">
      <c r="R5525" s="106"/>
    </row>
    <row r="5526" spans="18:18" x14ac:dyDescent="0.4">
      <c r="R5526" s="106"/>
    </row>
    <row r="5527" spans="18:18" x14ac:dyDescent="0.4">
      <c r="R5527" s="106"/>
    </row>
    <row r="5528" spans="18:18" x14ac:dyDescent="0.4">
      <c r="R5528" s="106"/>
    </row>
    <row r="5529" spans="18:18" x14ac:dyDescent="0.4">
      <c r="R5529" s="106"/>
    </row>
    <row r="5530" spans="18:18" x14ac:dyDescent="0.4">
      <c r="R5530" s="106"/>
    </row>
    <row r="5531" spans="18:18" x14ac:dyDescent="0.4">
      <c r="R5531" s="106"/>
    </row>
    <row r="5532" spans="18:18" x14ac:dyDescent="0.4">
      <c r="R5532" s="106"/>
    </row>
    <row r="5533" spans="18:18" x14ac:dyDescent="0.4">
      <c r="R5533" s="106"/>
    </row>
    <row r="5534" spans="18:18" x14ac:dyDescent="0.4">
      <c r="R5534" s="106"/>
    </row>
    <row r="5535" spans="18:18" x14ac:dyDescent="0.4">
      <c r="R5535" s="106"/>
    </row>
    <row r="5536" spans="18:18" x14ac:dyDescent="0.4">
      <c r="R5536" s="106"/>
    </row>
    <row r="5537" spans="18:18" x14ac:dyDescent="0.4">
      <c r="R5537" s="106"/>
    </row>
    <row r="5538" spans="18:18" x14ac:dyDescent="0.4">
      <c r="R5538" s="106"/>
    </row>
    <row r="5539" spans="18:18" x14ac:dyDescent="0.4">
      <c r="R5539" s="106"/>
    </row>
    <row r="5540" spans="18:18" x14ac:dyDescent="0.4">
      <c r="R5540" s="106"/>
    </row>
    <row r="5541" spans="18:18" x14ac:dyDescent="0.4">
      <c r="R5541" s="106"/>
    </row>
    <row r="5542" spans="18:18" x14ac:dyDescent="0.4">
      <c r="R5542" s="106"/>
    </row>
    <row r="5543" spans="18:18" x14ac:dyDescent="0.4">
      <c r="R5543" s="106"/>
    </row>
    <row r="5544" spans="18:18" x14ac:dyDescent="0.4">
      <c r="R5544" s="106"/>
    </row>
    <row r="5545" spans="18:18" x14ac:dyDescent="0.4">
      <c r="R5545" s="106"/>
    </row>
    <row r="5546" spans="18:18" x14ac:dyDescent="0.4">
      <c r="R5546" s="106"/>
    </row>
    <row r="5547" spans="18:18" x14ac:dyDescent="0.4">
      <c r="R5547" s="106"/>
    </row>
    <row r="5548" spans="18:18" x14ac:dyDescent="0.4">
      <c r="R5548" s="106"/>
    </row>
    <row r="5549" spans="18:18" x14ac:dyDescent="0.4">
      <c r="R5549" s="106"/>
    </row>
    <row r="5550" spans="18:18" x14ac:dyDescent="0.4">
      <c r="R5550" s="106"/>
    </row>
    <row r="5551" spans="18:18" x14ac:dyDescent="0.4">
      <c r="R5551" s="106"/>
    </row>
    <row r="5552" spans="18:18" x14ac:dyDescent="0.4">
      <c r="R5552" s="106"/>
    </row>
    <row r="5553" spans="18:18" x14ac:dyDescent="0.4">
      <c r="R5553" s="106"/>
    </row>
    <row r="5554" spans="18:18" x14ac:dyDescent="0.4">
      <c r="R5554" s="106"/>
    </row>
    <row r="5555" spans="18:18" x14ac:dyDescent="0.4">
      <c r="R5555" s="106"/>
    </row>
    <row r="5556" spans="18:18" x14ac:dyDescent="0.4">
      <c r="R5556" s="106"/>
    </row>
    <row r="5557" spans="18:18" x14ac:dyDescent="0.4">
      <c r="R5557" s="106"/>
    </row>
    <row r="5558" spans="18:18" x14ac:dyDescent="0.4">
      <c r="R5558" s="106"/>
    </row>
    <row r="5559" spans="18:18" x14ac:dyDescent="0.4">
      <c r="R5559" s="106"/>
    </row>
    <row r="5560" spans="18:18" x14ac:dyDescent="0.4">
      <c r="R5560" s="106"/>
    </row>
    <row r="5561" spans="18:18" x14ac:dyDescent="0.4">
      <c r="R5561" s="106"/>
    </row>
    <row r="5562" spans="18:18" x14ac:dyDescent="0.4">
      <c r="R5562" s="106"/>
    </row>
    <row r="5563" spans="18:18" x14ac:dyDescent="0.4">
      <c r="R5563" s="106"/>
    </row>
    <row r="5564" spans="18:18" x14ac:dyDescent="0.4">
      <c r="R5564" s="106"/>
    </row>
    <row r="5565" spans="18:18" x14ac:dyDescent="0.4">
      <c r="R5565" s="106"/>
    </row>
    <row r="5566" spans="18:18" x14ac:dyDescent="0.4">
      <c r="R5566" s="106"/>
    </row>
    <row r="5567" spans="18:18" x14ac:dyDescent="0.4">
      <c r="R5567" s="106"/>
    </row>
    <row r="5568" spans="18:18" x14ac:dyDescent="0.4">
      <c r="R5568" s="106"/>
    </row>
    <row r="5569" spans="18:18" x14ac:dyDescent="0.4">
      <c r="R5569" s="106"/>
    </row>
    <row r="5570" spans="18:18" x14ac:dyDescent="0.4">
      <c r="R5570" s="106"/>
    </row>
    <row r="5571" spans="18:18" x14ac:dyDescent="0.4">
      <c r="R5571" s="106"/>
    </row>
    <row r="5572" spans="18:18" x14ac:dyDescent="0.4">
      <c r="R5572" s="106"/>
    </row>
    <row r="5573" spans="18:18" x14ac:dyDescent="0.4">
      <c r="R5573" s="106"/>
    </row>
    <row r="5574" spans="18:18" x14ac:dyDescent="0.4">
      <c r="R5574" s="106"/>
    </row>
    <row r="5575" spans="18:18" x14ac:dyDescent="0.4">
      <c r="R5575" s="106"/>
    </row>
    <row r="5576" spans="18:18" x14ac:dyDescent="0.4">
      <c r="R5576" s="106"/>
    </row>
    <row r="5577" spans="18:18" x14ac:dyDescent="0.4">
      <c r="R5577" s="106"/>
    </row>
    <row r="5578" spans="18:18" x14ac:dyDescent="0.4">
      <c r="R5578" s="106"/>
    </row>
    <row r="5579" spans="18:18" x14ac:dyDescent="0.4">
      <c r="R5579" s="106"/>
    </row>
    <row r="5580" spans="18:18" x14ac:dyDescent="0.4">
      <c r="R5580" s="106"/>
    </row>
    <row r="5581" spans="18:18" x14ac:dyDescent="0.4">
      <c r="R5581" s="106"/>
    </row>
    <row r="5582" spans="18:18" x14ac:dyDescent="0.4">
      <c r="R5582" s="106"/>
    </row>
    <row r="5583" spans="18:18" x14ac:dyDescent="0.4">
      <c r="R5583" s="106"/>
    </row>
    <row r="5584" spans="18:18" x14ac:dyDescent="0.4">
      <c r="R5584" s="106"/>
    </row>
    <row r="5585" spans="18:18" x14ac:dyDescent="0.4">
      <c r="R5585" s="106"/>
    </row>
    <row r="5586" spans="18:18" x14ac:dyDescent="0.4">
      <c r="R5586" s="106"/>
    </row>
    <row r="5587" spans="18:18" x14ac:dyDescent="0.4">
      <c r="R5587" s="106"/>
    </row>
    <row r="5588" spans="18:18" x14ac:dyDescent="0.4">
      <c r="R5588" s="106"/>
    </row>
    <row r="5589" spans="18:18" x14ac:dyDescent="0.4">
      <c r="R5589" s="106"/>
    </row>
    <row r="5590" spans="18:18" x14ac:dyDescent="0.4">
      <c r="R5590" s="106"/>
    </row>
    <row r="5591" spans="18:18" x14ac:dyDescent="0.4">
      <c r="R5591" s="106"/>
    </row>
    <row r="5592" spans="18:18" x14ac:dyDescent="0.4">
      <c r="R5592" s="106"/>
    </row>
    <row r="5593" spans="18:18" x14ac:dyDescent="0.4">
      <c r="R5593" s="106"/>
    </row>
    <row r="5594" spans="18:18" x14ac:dyDescent="0.4">
      <c r="R5594" s="106"/>
    </row>
    <row r="5595" spans="18:18" x14ac:dyDescent="0.4">
      <c r="R5595" s="106"/>
    </row>
    <row r="5596" spans="18:18" x14ac:dyDescent="0.4">
      <c r="R5596" s="106"/>
    </row>
    <row r="5597" spans="18:18" x14ac:dyDescent="0.4">
      <c r="R5597" s="106"/>
    </row>
    <row r="5598" spans="18:18" x14ac:dyDescent="0.4">
      <c r="R5598" s="106"/>
    </row>
    <row r="5599" spans="18:18" x14ac:dyDescent="0.4">
      <c r="R5599" s="106"/>
    </row>
    <row r="5600" spans="18:18" x14ac:dyDescent="0.4">
      <c r="R5600" s="106"/>
    </row>
    <row r="5601" spans="18:18" x14ac:dyDescent="0.4">
      <c r="R5601" s="106"/>
    </row>
    <row r="5602" spans="18:18" x14ac:dyDescent="0.4">
      <c r="R5602" s="106"/>
    </row>
    <row r="5603" spans="18:18" x14ac:dyDescent="0.4">
      <c r="R5603" s="106"/>
    </row>
    <row r="5604" spans="18:18" x14ac:dyDescent="0.4">
      <c r="R5604" s="106"/>
    </row>
    <row r="5605" spans="18:18" x14ac:dyDescent="0.4">
      <c r="R5605" s="106"/>
    </row>
    <row r="5606" spans="18:18" x14ac:dyDescent="0.4">
      <c r="R5606" s="106"/>
    </row>
    <row r="5607" spans="18:18" x14ac:dyDescent="0.4">
      <c r="R5607" s="106"/>
    </row>
    <row r="5608" spans="18:18" x14ac:dyDescent="0.4">
      <c r="R5608" s="106"/>
    </row>
    <row r="5609" spans="18:18" x14ac:dyDescent="0.4">
      <c r="R5609" s="106"/>
    </row>
    <row r="5610" spans="18:18" x14ac:dyDescent="0.4">
      <c r="R5610" s="106"/>
    </row>
    <row r="5611" spans="18:18" x14ac:dyDescent="0.4">
      <c r="R5611" s="106"/>
    </row>
    <row r="5612" spans="18:18" x14ac:dyDescent="0.4">
      <c r="R5612" s="106"/>
    </row>
    <row r="5613" spans="18:18" x14ac:dyDescent="0.4">
      <c r="R5613" s="106"/>
    </row>
    <row r="5614" spans="18:18" x14ac:dyDescent="0.4">
      <c r="R5614" s="106"/>
    </row>
    <row r="5615" spans="18:18" x14ac:dyDescent="0.4">
      <c r="R5615" s="106"/>
    </row>
    <row r="5616" spans="18:18" x14ac:dyDescent="0.4">
      <c r="R5616" s="106"/>
    </row>
    <row r="5617" spans="18:18" x14ac:dyDescent="0.4">
      <c r="R5617" s="106"/>
    </row>
    <row r="5618" spans="18:18" x14ac:dyDescent="0.4">
      <c r="R5618" s="106"/>
    </row>
    <row r="5619" spans="18:18" x14ac:dyDescent="0.4">
      <c r="R5619" s="106"/>
    </row>
    <row r="5620" spans="18:18" x14ac:dyDescent="0.4">
      <c r="R5620" s="106"/>
    </row>
    <row r="5621" spans="18:18" x14ac:dyDescent="0.4">
      <c r="R5621" s="106"/>
    </row>
    <row r="5622" spans="18:18" x14ac:dyDescent="0.4">
      <c r="R5622" s="106"/>
    </row>
    <row r="5623" spans="18:18" x14ac:dyDescent="0.4">
      <c r="R5623" s="106"/>
    </row>
    <row r="5624" spans="18:18" x14ac:dyDescent="0.4">
      <c r="R5624" s="106"/>
    </row>
    <row r="5625" spans="18:18" x14ac:dyDescent="0.4">
      <c r="R5625" s="106"/>
    </row>
    <row r="5626" spans="18:18" x14ac:dyDescent="0.4">
      <c r="R5626" s="106"/>
    </row>
    <row r="5627" spans="18:18" x14ac:dyDescent="0.4">
      <c r="R5627" s="106"/>
    </row>
    <row r="5628" spans="18:18" x14ac:dyDescent="0.4">
      <c r="R5628" s="106"/>
    </row>
    <row r="5629" spans="18:18" x14ac:dyDescent="0.4">
      <c r="R5629" s="106"/>
    </row>
    <row r="5630" spans="18:18" x14ac:dyDescent="0.4">
      <c r="R5630" s="106"/>
    </row>
    <row r="5631" spans="18:18" x14ac:dyDescent="0.4">
      <c r="R5631" s="106"/>
    </row>
    <row r="5632" spans="18:18" x14ac:dyDescent="0.4">
      <c r="R5632" s="106"/>
    </row>
    <row r="5633" spans="18:18" x14ac:dyDescent="0.4">
      <c r="R5633" s="106"/>
    </row>
    <row r="5634" spans="18:18" x14ac:dyDescent="0.4">
      <c r="R5634" s="106"/>
    </row>
    <row r="5635" spans="18:18" x14ac:dyDescent="0.4">
      <c r="R5635" s="106"/>
    </row>
    <row r="5636" spans="18:18" x14ac:dyDescent="0.4">
      <c r="R5636" s="106"/>
    </row>
    <row r="5637" spans="18:18" x14ac:dyDescent="0.4">
      <c r="R5637" s="106"/>
    </row>
    <row r="5638" spans="18:18" x14ac:dyDescent="0.4">
      <c r="R5638" s="106"/>
    </row>
    <row r="5639" spans="18:18" x14ac:dyDescent="0.4">
      <c r="R5639" s="106"/>
    </row>
    <row r="5640" spans="18:18" x14ac:dyDescent="0.4">
      <c r="R5640" s="106"/>
    </row>
    <row r="5641" spans="18:18" x14ac:dyDescent="0.4">
      <c r="R5641" s="106"/>
    </row>
    <row r="5642" spans="18:18" x14ac:dyDescent="0.4">
      <c r="R5642" s="106"/>
    </row>
    <row r="5643" spans="18:18" x14ac:dyDescent="0.4">
      <c r="R5643" s="106"/>
    </row>
    <row r="5644" spans="18:18" x14ac:dyDescent="0.4">
      <c r="R5644" s="106"/>
    </row>
    <row r="5645" spans="18:18" x14ac:dyDescent="0.4">
      <c r="R5645" s="106"/>
    </row>
    <row r="5646" spans="18:18" x14ac:dyDescent="0.4">
      <c r="R5646" s="106"/>
    </row>
    <row r="5647" spans="18:18" x14ac:dyDescent="0.4">
      <c r="R5647" s="106"/>
    </row>
    <row r="5648" spans="18:18" x14ac:dyDescent="0.4">
      <c r="R5648" s="106"/>
    </row>
    <row r="5649" spans="18:18" x14ac:dyDescent="0.4">
      <c r="R5649" s="106"/>
    </row>
    <row r="5650" spans="18:18" x14ac:dyDescent="0.4">
      <c r="R5650" s="106"/>
    </row>
    <row r="5651" spans="18:18" x14ac:dyDescent="0.4">
      <c r="R5651" s="106"/>
    </row>
    <row r="5652" spans="18:18" x14ac:dyDescent="0.4">
      <c r="R5652" s="106"/>
    </row>
    <row r="5653" spans="18:18" x14ac:dyDescent="0.4">
      <c r="R5653" s="106"/>
    </row>
    <row r="5654" spans="18:18" x14ac:dyDescent="0.4">
      <c r="R5654" s="106"/>
    </row>
    <row r="5655" spans="18:18" x14ac:dyDescent="0.4">
      <c r="R5655" s="106"/>
    </row>
    <row r="5656" spans="18:18" x14ac:dyDescent="0.4">
      <c r="R5656" s="106"/>
    </row>
    <row r="5657" spans="18:18" x14ac:dyDescent="0.4">
      <c r="R5657" s="106"/>
    </row>
    <row r="5658" spans="18:18" x14ac:dyDescent="0.4">
      <c r="R5658" s="106"/>
    </row>
    <row r="5659" spans="18:18" x14ac:dyDescent="0.4">
      <c r="R5659" s="106"/>
    </row>
    <row r="5660" spans="18:18" x14ac:dyDescent="0.4">
      <c r="R5660" s="106"/>
    </row>
    <row r="5661" spans="18:18" x14ac:dyDescent="0.4">
      <c r="R5661" s="106"/>
    </row>
    <row r="5662" spans="18:18" x14ac:dyDescent="0.4">
      <c r="R5662" s="106"/>
    </row>
    <row r="5663" spans="18:18" x14ac:dyDescent="0.4">
      <c r="R5663" s="106"/>
    </row>
    <row r="5664" spans="18:18" x14ac:dyDescent="0.4">
      <c r="R5664" s="106"/>
    </row>
    <row r="5665" spans="18:18" x14ac:dyDescent="0.4">
      <c r="R5665" s="106"/>
    </row>
    <row r="5666" spans="18:18" x14ac:dyDescent="0.4">
      <c r="R5666" s="106"/>
    </row>
    <row r="5667" spans="18:18" x14ac:dyDescent="0.4">
      <c r="R5667" s="106"/>
    </row>
    <row r="5668" spans="18:18" x14ac:dyDescent="0.4">
      <c r="R5668" s="106"/>
    </row>
    <row r="5669" spans="18:18" x14ac:dyDescent="0.4">
      <c r="R5669" s="106"/>
    </row>
    <row r="5670" spans="18:18" x14ac:dyDescent="0.4">
      <c r="R5670" s="106"/>
    </row>
    <row r="5671" spans="18:18" x14ac:dyDescent="0.4">
      <c r="R5671" s="106"/>
    </row>
    <row r="5672" spans="18:18" x14ac:dyDescent="0.4">
      <c r="R5672" s="106"/>
    </row>
    <row r="5673" spans="18:18" x14ac:dyDescent="0.4">
      <c r="R5673" s="106"/>
    </row>
    <row r="5674" spans="18:18" x14ac:dyDescent="0.4">
      <c r="R5674" s="106"/>
    </row>
    <row r="5675" spans="18:18" x14ac:dyDescent="0.4">
      <c r="R5675" s="106"/>
    </row>
    <row r="5676" spans="18:18" x14ac:dyDescent="0.4">
      <c r="R5676" s="106"/>
    </row>
    <row r="5677" spans="18:18" x14ac:dyDescent="0.4">
      <c r="R5677" s="106"/>
    </row>
    <row r="5678" spans="18:18" x14ac:dyDescent="0.4">
      <c r="R5678" s="106"/>
    </row>
    <row r="5679" spans="18:18" x14ac:dyDescent="0.4">
      <c r="R5679" s="106"/>
    </row>
    <row r="5680" spans="18:18" x14ac:dyDescent="0.4">
      <c r="R5680" s="106"/>
    </row>
    <row r="5681" spans="18:18" x14ac:dyDescent="0.4">
      <c r="R5681" s="106"/>
    </row>
    <row r="5682" spans="18:18" x14ac:dyDescent="0.4">
      <c r="R5682" s="106"/>
    </row>
    <row r="5683" spans="18:18" x14ac:dyDescent="0.4">
      <c r="R5683" s="106"/>
    </row>
    <row r="5684" spans="18:18" x14ac:dyDescent="0.4">
      <c r="R5684" s="106"/>
    </row>
    <row r="5685" spans="18:18" x14ac:dyDescent="0.4">
      <c r="R5685" s="106"/>
    </row>
    <row r="5686" spans="18:18" x14ac:dyDescent="0.4">
      <c r="R5686" s="106"/>
    </row>
    <row r="5687" spans="18:18" x14ac:dyDescent="0.4">
      <c r="R5687" s="106"/>
    </row>
    <row r="5688" spans="18:18" x14ac:dyDescent="0.4">
      <c r="R5688" s="106"/>
    </row>
    <row r="5689" spans="18:18" x14ac:dyDescent="0.4">
      <c r="R5689" s="106"/>
    </row>
    <row r="5690" spans="18:18" x14ac:dyDescent="0.4">
      <c r="R5690" s="106"/>
    </row>
    <row r="5691" spans="18:18" x14ac:dyDescent="0.4">
      <c r="R5691" s="106"/>
    </row>
    <row r="5692" spans="18:18" x14ac:dyDescent="0.4">
      <c r="R5692" s="106"/>
    </row>
    <row r="5693" spans="18:18" x14ac:dyDescent="0.4">
      <c r="R5693" s="106"/>
    </row>
    <row r="5694" spans="18:18" x14ac:dyDescent="0.4">
      <c r="R5694" s="106"/>
    </row>
    <row r="5695" spans="18:18" x14ac:dyDescent="0.4">
      <c r="R5695" s="106"/>
    </row>
    <row r="5696" spans="18:18" x14ac:dyDescent="0.4">
      <c r="R5696" s="106"/>
    </row>
    <row r="5697" spans="18:18" x14ac:dyDescent="0.4">
      <c r="R5697" s="106"/>
    </row>
    <row r="5698" spans="18:18" x14ac:dyDescent="0.4">
      <c r="R5698" s="106"/>
    </row>
    <row r="5699" spans="18:18" x14ac:dyDescent="0.4">
      <c r="R5699" s="106"/>
    </row>
    <row r="5700" spans="18:18" x14ac:dyDescent="0.4">
      <c r="R5700" s="106"/>
    </row>
    <row r="5701" spans="18:18" x14ac:dyDescent="0.4">
      <c r="R5701" s="106"/>
    </row>
    <row r="5702" spans="18:18" x14ac:dyDescent="0.4">
      <c r="R5702" s="106"/>
    </row>
    <row r="5703" spans="18:18" x14ac:dyDescent="0.4">
      <c r="R5703" s="106"/>
    </row>
    <row r="5704" spans="18:18" x14ac:dyDescent="0.4">
      <c r="R5704" s="106"/>
    </row>
    <row r="5705" spans="18:18" x14ac:dyDescent="0.4">
      <c r="R5705" s="106"/>
    </row>
    <row r="5706" spans="18:18" x14ac:dyDescent="0.4">
      <c r="R5706" s="106"/>
    </row>
    <row r="5707" spans="18:18" x14ac:dyDescent="0.4">
      <c r="R5707" s="106"/>
    </row>
    <row r="5708" spans="18:18" x14ac:dyDescent="0.4">
      <c r="R5708" s="106"/>
    </row>
    <row r="5709" spans="18:18" x14ac:dyDescent="0.4">
      <c r="R5709" s="106"/>
    </row>
    <row r="5710" spans="18:18" x14ac:dyDescent="0.4">
      <c r="R5710" s="106"/>
    </row>
    <row r="5711" spans="18:18" x14ac:dyDescent="0.4">
      <c r="R5711" s="106"/>
    </row>
    <row r="5712" spans="18:18" x14ac:dyDescent="0.4">
      <c r="R5712" s="106"/>
    </row>
    <row r="5713" spans="18:18" x14ac:dyDescent="0.4">
      <c r="R5713" s="106"/>
    </row>
    <row r="5714" spans="18:18" x14ac:dyDescent="0.4">
      <c r="R5714" s="106"/>
    </row>
    <row r="5715" spans="18:18" x14ac:dyDescent="0.4">
      <c r="R5715" s="106"/>
    </row>
    <row r="5716" spans="18:18" x14ac:dyDescent="0.4">
      <c r="R5716" s="106"/>
    </row>
    <row r="5717" spans="18:18" x14ac:dyDescent="0.4">
      <c r="R5717" s="106"/>
    </row>
    <row r="5718" spans="18:18" x14ac:dyDescent="0.4">
      <c r="R5718" s="106"/>
    </row>
    <row r="5719" spans="18:18" x14ac:dyDescent="0.4">
      <c r="R5719" s="106"/>
    </row>
    <row r="5720" spans="18:18" x14ac:dyDescent="0.4">
      <c r="R5720" s="106"/>
    </row>
    <row r="5721" spans="18:18" x14ac:dyDescent="0.4">
      <c r="R5721" s="106"/>
    </row>
    <row r="5722" spans="18:18" x14ac:dyDescent="0.4">
      <c r="R5722" s="106"/>
    </row>
    <row r="5723" spans="18:18" x14ac:dyDescent="0.4">
      <c r="R5723" s="106"/>
    </row>
    <row r="5724" spans="18:18" x14ac:dyDescent="0.4">
      <c r="R5724" s="106"/>
    </row>
    <row r="5725" spans="18:18" x14ac:dyDescent="0.4">
      <c r="R5725" s="106"/>
    </row>
    <row r="5726" spans="18:18" x14ac:dyDescent="0.4">
      <c r="R5726" s="106"/>
    </row>
    <row r="5727" spans="18:18" x14ac:dyDescent="0.4">
      <c r="R5727" s="106"/>
    </row>
    <row r="5728" spans="18:18" x14ac:dyDescent="0.4">
      <c r="R5728" s="106"/>
    </row>
    <row r="5729" spans="18:18" x14ac:dyDescent="0.4">
      <c r="R5729" s="106"/>
    </row>
    <row r="5730" spans="18:18" x14ac:dyDescent="0.4">
      <c r="R5730" s="106"/>
    </row>
    <row r="5731" spans="18:18" x14ac:dyDescent="0.4">
      <c r="R5731" s="106"/>
    </row>
    <row r="5732" spans="18:18" x14ac:dyDescent="0.4">
      <c r="R5732" s="106"/>
    </row>
    <row r="5733" spans="18:18" x14ac:dyDescent="0.4">
      <c r="R5733" s="106"/>
    </row>
    <row r="5734" spans="18:18" x14ac:dyDescent="0.4">
      <c r="R5734" s="106"/>
    </row>
    <row r="5735" spans="18:18" x14ac:dyDescent="0.4">
      <c r="R5735" s="106"/>
    </row>
    <row r="5736" spans="18:18" x14ac:dyDescent="0.4">
      <c r="R5736" s="106"/>
    </row>
    <row r="5737" spans="18:18" x14ac:dyDescent="0.4">
      <c r="R5737" s="106"/>
    </row>
    <row r="5738" spans="18:18" x14ac:dyDescent="0.4">
      <c r="R5738" s="106"/>
    </row>
    <row r="5739" spans="18:18" x14ac:dyDescent="0.4">
      <c r="R5739" s="106"/>
    </row>
    <row r="5740" spans="18:18" x14ac:dyDescent="0.4">
      <c r="R5740" s="106"/>
    </row>
    <row r="5741" spans="18:18" x14ac:dyDescent="0.4">
      <c r="R5741" s="106"/>
    </row>
    <row r="5742" spans="18:18" x14ac:dyDescent="0.4">
      <c r="R5742" s="106"/>
    </row>
    <row r="5743" spans="18:18" x14ac:dyDescent="0.4">
      <c r="R5743" s="106"/>
    </row>
    <row r="5744" spans="18:18" x14ac:dyDescent="0.4">
      <c r="R5744" s="106"/>
    </row>
    <row r="5745" spans="18:18" x14ac:dyDescent="0.4">
      <c r="R5745" s="106"/>
    </row>
    <row r="5746" spans="18:18" x14ac:dyDescent="0.4">
      <c r="R5746" s="106"/>
    </row>
    <row r="5747" spans="18:18" x14ac:dyDescent="0.4">
      <c r="R5747" s="106"/>
    </row>
    <row r="5748" spans="18:18" x14ac:dyDescent="0.4">
      <c r="R5748" s="106"/>
    </row>
    <row r="5749" spans="18:18" x14ac:dyDescent="0.4">
      <c r="R5749" s="106"/>
    </row>
    <row r="5750" spans="18:18" x14ac:dyDescent="0.4">
      <c r="R5750" s="106"/>
    </row>
    <row r="5751" spans="18:18" x14ac:dyDescent="0.4">
      <c r="R5751" s="106"/>
    </row>
    <row r="5752" spans="18:18" x14ac:dyDescent="0.4">
      <c r="R5752" s="106"/>
    </row>
    <row r="5753" spans="18:18" x14ac:dyDescent="0.4">
      <c r="R5753" s="106"/>
    </row>
    <row r="5754" spans="18:18" x14ac:dyDescent="0.4">
      <c r="R5754" s="106"/>
    </row>
    <row r="5755" spans="18:18" x14ac:dyDescent="0.4">
      <c r="R5755" s="106"/>
    </row>
    <row r="5756" spans="18:18" x14ac:dyDescent="0.4">
      <c r="R5756" s="106"/>
    </row>
    <row r="5757" spans="18:18" x14ac:dyDescent="0.4">
      <c r="R5757" s="106"/>
    </row>
    <row r="5758" spans="18:18" x14ac:dyDescent="0.4">
      <c r="R5758" s="106"/>
    </row>
    <row r="5759" spans="18:18" x14ac:dyDescent="0.4">
      <c r="R5759" s="106"/>
    </row>
    <row r="5760" spans="18:18" x14ac:dyDescent="0.4">
      <c r="R5760" s="106"/>
    </row>
    <row r="5761" spans="18:18" x14ac:dyDescent="0.4">
      <c r="R5761" s="106"/>
    </row>
    <row r="5762" spans="18:18" x14ac:dyDescent="0.4">
      <c r="R5762" s="106"/>
    </row>
    <row r="5763" spans="18:18" x14ac:dyDescent="0.4">
      <c r="R5763" s="106"/>
    </row>
    <row r="5764" spans="18:18" x14ac:dyDescent="0.4">
      <c r="R5764" s="106"/>
    </row>
    <row r="5765" spans="18:18" x14ac:dyDescent="0.4">
      <c r="R5765" s="106"/>
    </row>
    <row r="5766" spans="18:18" x14ac:dyDescent="0.4">
      <c r="R5766" s="106"/>
    </row>
    <row r="5767" spans="18:18" x14ac:dyDescent="0.4">
      <c r="R5767" s="106"/>
    </row>
    <row r="5768" spans="18:18" x14ac:dyDescent="0.4">
      <c r="R5768" s="106"/>
    </row>
    <row r="5769" spans="18:18" x14ac:dyDescent="0.4">
      <c r="R5769" s="106"/>
    </row>
    <row r="5770" spans="18:18" x14ac:dyDescent="0.4">
      <c r="R5770" s="106"/>
    </row>
    <row r="5771" spans="18:18" x14ac:dyDescent="0.4">
      <c r="R5771" s="106"/>
    </row>
    <row r="5772" spans="18:18" x14ac:dyDescent="0.4">
      <c r="R5772" s="106"/>
    </row>
    <row r="5773" spans="18:18" x14ac:dyDescent="0.4">
      <c r="R5773" s="106"/>
    </row>
    <row r="5774" spans="18:18" x14ac:dyDescent="0.4">
      <c r="R5774" s="106"/>
    </row>
    <row r="5775" spans="18:18" x14ac:dyDescent="0.4">
      <c r="R5775" s="106"/>
    </row>
    <row r="5776" spans="18:18" x14ac:dyDescent="0.4">
      <c r="R5776" s="106"/>
    </row>
    <row r="5777" spans="18:18" x14ac:dyDescent="0.4">
      <c r="R5777" s="106"/>
    </row>
    <row r="5778" spans="18:18" x14ac:dyDescent="0.4">
      <c r="R5778" s="106"/>
    </row>
    <row r="5779" spans="18:18" x14ac:dyDescent="0.4">
      <c r="R5779" s="106"/>
    </row>
    <row r="5780" spans="18:18" x14ac:dyDescent="0.4">
      <c r="R5780" s="106"/>
    </row>
    <row r="5781" spans="18:18" x14ac:dyDescent="0.4">
      <c r="R5781" s="106"/>
    </row>
    <row r="5782" spans="18:18" x14ac:dyDescent="0.4">
      <c r="R5782" s="106"/>
    </row>
    <row r="5783" spans="18:18" x14ac:dyDescent="0.4">
      <c r="R5783" s="106"/>
    </row>
    <row r="5784" spans="18:18" x14ac:dyDescent="0.4">
      <c r="R5784" s="106"/>
    </row>
    <row r="5785" spans="18:18" x14ac:dyDescent="0.4">
      <c r="R5785" s="106"/>
    </row>
    <row r="5786" spans="18:18" x14ac:dyDescent="0.4">
      <c r="R5786" s="106"/>
    </row>
    <row r="5787" spans="18:18" x14ac:dyDescent="0.4">
      <c r="R5787" s="106"/>
    </row>
    <row r="5788" spans="18:18" x14ac:dyDescent="0.4">
      <c r="R5788" s="106"/>
    </row>
    <row r="5789" spans="18:18" x14ac:dyDescent="0.4">
      <c r="R5789" s="106"/>
    </row>
    <row r="5790" spans="18:18" x14ac:dyDescent="0.4">
      <c r="R5790" s="106"/>
    </row>
    <row r="5791" spans="18:18" x14ac:dyDescent="0.4">
      <c r="R5791" s="106"/>
    </row>
    <row r="5792" spans="18:18" x14ac:dyDescent="0.4">
      <c r="R5792" s="106"/>
    </row>
    <row r="5793" spans="18:18" x14ac:dyDescent="0.4">
      <c r="R5793" s="106"/>
    </row>
    <row r="5794" spans="18:18" x14ac:dyDescent="0.4">
      <c r="R5794" s="106"/>
    </row>
    <row r="5795" spans="18:18" x14ac:dyDescent="0.4">
      <c r="R5795" s="106"/>
    </row>
    <row r="5796" spans="18:18" x14ac:dyDescent="0.4">
      <c r="R5796" s="106"/>
    </row>
    <row r="5797" spans="18:18" x14ac:dyDescent="0.4">
      <c r="R5797" s="106"/>
    </row>
    <row r="5798" spans="18:18" x14ac:dyDescent="0.4">
      <c r="R5798" s="106"/>
    </row>
    <row r="5799" spans="18:18" x14ac:dyDescent="0.4">
      <c r="R5799" s="106"/>
    </row>
    <row r="5800" spans="18:18" x14ac:dyDescent="0.4">
      <c r="R5800" s="106"/>
    </row>
    <row r="5801" spans="18:18" x14ac:dyDescent="0.4">
      <c r="R5801" s="106"/>
    </row>
    <row r="5802" spans="18:18" x14ac:dyDescent="0.4">
      <c r="R5802" s="106"/>
    </row>
    <row r="5803" spans="18:18" x14ac:dyDescent="0.4">
      <c r="R5803" s="106"/>
    </row>
    <row r="5804" spans="18:18" x14ac:dyDescent="0.4">
      <c r="R5804" s="106"/>
    </row>
    <row r="5805" spans="18:18" x14ac:dyDescent="0.4">
      <c r="R5805" s="106"/>
    </row>
    <row r="5806" spans="18:18" x14ac:dyDescent="0.4">
      <c r="R5806" s="106"/>
    </row>
    <row r="5807" spans="18:18" x14ac:dyDescent="0.4">
      <c r="R5807" s="106"/>
    </row>
    <row r="5808" spans="18:18" x14ac:dyDescent="0.4">
      <c r="R5808" s="106"/>
    </row>
    <row r="5809" spans="18:18" x14ac:dyDescent="0.4">
      <c r="R5809" s="106"/>
    </row>
    <row r="5810" spans="18:18" x14ac:dyDescent="0.4">
      <c r="R5810" s="106"/>
    </row>
    <row r="5811" spans="18:18" x14ac:dyDescent="0.4">
      <c r="R5811" s="106"/>
    </row>
    <row r="5812" spans="18:18" x14ac:dyDescent="0.4">
      <c r="R5812" s="106"/>
    </row>
    <row r="5813" spans="18:18" x14ac:dyDescent="0.4">
      <c r="R5813" s="106"/>
    </row>
    <row r="5814" spans="18:18" x14ac:dyDescent="0.4">
      <c r="R5814" s="106"/>
    </row>
    <row r="5815" spans="18:18" x14ac:dyDescent="0.4">
      <c r="R5815" s="106"/>
    </row>
    <row r="5816" spans="18:18" x14ac:dyDescent="0.4">
      <c r="R5816" s="106"/>
    </row>
    <row r="5817" spans="18:18" x14ac:dyDescent="0.4">
      <c r="R5817" s="106"/>
    </row>
    <row r="5818" spans="18:18" x14ac:dyDescent="0.4">
      <c r="R5818" s="106"/>
    </row>
    <row r="5819" spans="18:18" x14ac:dyDescent="0.4">
      <c r="R5819" s="106"/>
    </row>
    <row r="5820" spans="18:18" x14ac:dyDescent="0.4">
      <c r="R5820" s="106"/>
    </row>
    <row r="5821" spans="18:18" x14ac:dyDescent="0.4">
      <c r="R5821" s="106"/>
    </row>
    <row r="5822" spans="18:18" x14ac:dyDescent="0.4">
      <c r="R5822" s="106"/>
    </row>
    <row r="5823" spans="18:18" x14ac:dyDescent="0.4">
      <c r="R5823" s="106"/>
    </row>
    <row r="5824" spans="18:18" x14ac:dyDescent="0.4">
      <c r="R5824" s="106"/>
    </row>
    <row r="5825" spans="18:18" x14ac:dyDescent="0.4">
      <c r="R5825" s="106"/>
    </row>
    <row r="5826" spans="18:18" x14ac:dyDescent="0.4">
      <c r="R5826" s="106"/>
    </row>
    <row r="5827" spans="18:18" x14ac:dyDescent="0.4">
      <c r="R5827" s="106"/>
    </row>
    <row r="5828" spans="18:18" x14ac:dyDescent="0.4">
      <c r="R5828" s="106"/>
    </row>
    <row r="5829" spans="18:18" x14ac:dyDescent="0.4">
      <c r="R5829" s="106"/>
    </row>
    <row r="5830" spans="18:18" x14ac:dyDescent="0.4">
      <c r="R5830" s="106"/>
    </row>
    <row r="5831" spans="18:18" x14ac:dyDescent="0.4">
      <c r="R5831" s="106"/>
    </row>
    <row r="5832" spans="18:18" x14ac:dyDescent="0.4">
      <c r="R5832" s="106"/>
    </row>
    <row r="5833" spans="18:18" x14ac:dyDescent="0.4">
      <c r="R5833" s="106"/>
    </row>
    <row r="5834" spans="18:18" x14ac:dyDescent="0.4">
      <c r="R5834" s="106"/>
    </row>
    <row r="5835" spans="18:18" x14ac:dyDescent="0.4">
      <c r="R5835" s="106"/>
    </row>
    <row r="5836" spans="18:18" x14ac:dyDescent="0.4">
      <c r="R5836" s="106"/>
    </row>
    <row r="5837" spans="18:18" x14ac:dyDescent="0.4">
      <c r="R5837" s="106"/>
    </row>
    <row r="5838" spans="18:18" x14ac:dyDescent="0.4">
      <c r="R5838" s="106"/>
    </row>
    <row r="5839" spans="18:18" x14ac:dyDescent="0.4">
      <c r="R5839" s="106"/>
    </row>
    <row r="5840" spans="18:18" x14ac:dyDescent="0.4">
      <c r="R5840" s="106"/>
    </row>
    <row r="5841" spans="18:18" x14ac:dyDescent="0.4">
      <c r="R5841" s="106"/>
    </row>
    <row r="5842" spans="18:18" x14ac:dyDescent="0.4">
      <c r="R5842" s="106"/>
    </row>
    <row r="5843" spans="18:18" x14ac:dyDescent="0.4">
      <c r="R5843" s="106"/>
    </row>
    <row r="5844" spans="18:18" x14ac:dyDescent="0.4">
      <c r="R5844" s="106"/>
    </row>
    <row r="5845" spans="18:18" x14ac:dyDescent="0.4">
      <c r="R5845" s="106"/>
    </row>
    <row r="5846" spans="18:18" x14ac:dyDescent="0.4">
      <c r="R5846" s="106"/>
    </row>
    <row r="5847" spans="18:18" x14ac:dyDescent="0.4">
      <c r="R5847" s="106"/>
    </row>
    <row r="5848" spans="18:18" x14ac:dyDescent="0.4">
      <c r="R5848" s="106"/>
    </row>
    <row r="5849" spans="18:18" x14ac:dyDescent="0.4">
      <c r="R5849" s="106"/>
    </row>
    <row r="5850" spans="18:18" x14ac:dyDescent="0.4">
      <c r="R5850" s="106"/>
    </row>
    <row r="5851" spans="18:18" x14ac:dyDescent="0.4">
      <c r="R5851" s="106"/>
    </row>
    <row r="5852" spans="18:18" x14ac:dyDescent="0.4">
      <c r="R5852" s="106"/>
    </row>
    <row r="5853" spans="18:18" x14ac:dyDescent="0.4">
      <c r="R5853" s="106"/>
    </row>
    <row r="5854" spans="18:18" x14ac:dyDescent="0.4">
      <c r="R5854" s="106"/>
    </row>
    <row r="5855" spans="18:18" x14ac:dyDescent="0.4">
      <c r="R5855" s="106"/>
    </row>
    <row r="5856" spans="18:18" x14ac:dyDescent="0.4">
      <c r="R5856" s="106"/>
    </row>
    <row r="5857" spans="18:18" x14ac:dyDescent="0.4">
      <c r="R5857" s="106"/>
    </row>
    <row r="5858" spans="18:18" x14ac:dyDescent="0.4">
      <c r="R5858" s="106"/>
    </row>
    <row r="5859" spans="18:18" x14ac:dyDescent="0.4">
      <c r="R5859" s="106"/>
    </row>
    <row r="5860" spans="18:18" x14ac:dyDescent="0.4">
      <c r="R5860" s="106"/>
    </row>
    <row r="5861" spans="18:18" x14ac:dyDescent="0.4">
      <c r="R5861" s="106"/>
    </row>
    <row r="5862" spans="18:18" x14ac:dyDescent="0.4">
      <c r="R5862" s="106"/>
    </row>
    <row r="5863" spans="18:18" x14ac:dyDescent="0.4">
      <c r="R5863" s="106"/>
    </row>
    <row r="5864" spans="18:18" x14ac:dyDescent="0.4">
      <c r="R5864" s="106"/>
    </row>
    <row r="5865" spans="18:18" x14ac:dyDescent="0.4">
      <c r="R5865" s="106"/>
    </row>
    <row r="5866" spans="18:18" x14ac:dyDescent="0.4">
      <c r="R5866" s="106"/>
    </row>
    <row r="5867" spans="18:18" x14ac:dyDescent="0.4">
      <c r="R5867" s="106"/>
    </row>
    <row r="5868" spans="18:18" x14ac:dyDescent="0.4">
      <c r="R5868" s="106"/>
    </row>
    <row r="5869" spans="18:18" x14ac:dyDescent="0.4">
      <c r="R5869" s="106"/>
    </row>
    <row r="5870" spans="18:18" x14ac:dyDescent="0.4">
      <c r="R5870" s="106"/>
    </row>
    <row r="5871" spans="18:18" x14ac:dyDescent="0.4">
      <c r="R5871" s="106"/>
    </row>
    <row r="5872" spans="18:18" x14ac:dyDescent="0.4">
      <c r="R5872" s="106"/>
    </row>
    <row r="5873" spans="18:18" x14ac:dyDescent="0.4">
      <c r="R5873" s="106"/>
    </row>
    <row r="5874" spans="18:18" x14ac:dyDescent="0.4">
      <c r="R5874" s="106"/>
    </row>
    <row r="5875" spans="18:18" x14ac:dyDescent="0.4">
      <c r="R5875" s="106"/>
    </row>
    <row r="5876" spans="18:18" x14ac:dyDescent="0.4">
      <c r="R5876" s="106"/>
    </row>
    <row r="5877" spans="18:18" x14ac:dyDescent="0.4">
      <c r="R5877" s="106"/>
    </row>
    <row r="5878" spans="18:18" x14ac:dyDescent="0.4">
      <c r="R5878" s="106"/>
    </row>
    <row r="5879" spans="18:18" x14ac:dyDescent="0.4">
      <c r="R5879" s="106"/>
    </row>
    <row r="5880" spans="18:18" x14ac:dyDescent="0.4">
      <c r="R5880" s="106"/>
    </row>
    <row r="5881" spans="18:18" x14ac:dyDescent="0.4">
      <c r="R5881" s="106"/>
    </row>
    <row r="5882" spans="18:18" x14ac:dyDescent="0.4">
      <c r="R5882" s="106"/>
    </row>
    <row r="5883" spans="18:18" x14ac:dyDescent="0.4">
      <c r="R5883" s="106"/>
    </row>
    <row r="5884" spans="18:18" x14ac:dyDescent="0.4">
      <c r="R5884" s="106"/>
    </row>
    <row r="5885" spans="18:18" x14ac:dyDescent="0.4">
      <c r="R5885" s="106"/>
    </row>
    <row r="5886" spans="18:18" x14ac:dyDescent="0.4">
      <c r="R5886" s="106"/>
    </row>
    <row r="5887" spans="18:18" x14ac:dyDescent="0.4">
      <c r="R5887" s="106"/>
    </row>
    <row r="5888" spans="18:18" x14ac:dyDescent="0.4">
      <c r="R5888" s="106"/>
    </row>
    <row r="5889" spans="18:18" x14ac:dyDescent="0.4">
      <c r="R5889" s="106"/>
    </row>
    <row r="5890" spans="18:18" x14ac:dyDescent="0.4">
      <c r="R5890" s="106"/>
    </row>
    <row r="5891" spans="18:18" x14ac:dyDescent="0.4">
      <c r="R5891" s="106"/>
    </row>
    <row r="5892" spans="18:18" x14ac:dyDescent="0.4">
      <c r="R5892" s="106"/>
    </row>
    <row r="5893" spans="18:18" x14ac:dyDescent="0.4">
      <c r="R5893" s="106"/>
    </row>
    <row r="5894" spans="18:18" x14ac:dyDescent="0.4">
      <c r="R5894" s="106"/>
    </row>
    <row r="5895" spans="18:18" x14ac:dyDescent="0.4">
      <c r="R5895" s="106"/>
    </row>
    <row r="5896" spans="18:18" x14ac:dyDescent="0.4">
      <c r="R5896" s="106"/>
    </row>
    <row r="5897" spans="18:18" x14ac:dyDescent="0.4">
      <c r="R5897" s="106"/>
    </row>
    <row r="5898" spans="18:18" x14ac:dyDescent="0.4">
      <c r="R5898" s="106"/>
    </row>
    <row r="5899" spans="18:18" x14ac:dyDescent="0.4">
      <c r="R5899" s="106"/>
    </row>
    <row r="5900" spans="18:18" x14ac:dyDescent="0.4">
      <c r="R5900" s="106"/>
    </row>
    <row r="5901" spans="18:18" x14ac:dyDescent="0.4">
      <c r="R5901" s="106"/>
    </row>
    <row r="5902" spans="18:18" x14ac:dyDescent="0.4">
      <c r="R5902" s="106"/>
    </row>
    <row r="5903" spans="18:18" x14ac:dyDescent="0.4">
      <c r="R5903" s="106"/>
    </row>
    <row r="5904" spans="18:18" x14ac:dyDescent="0.4">
      <c r="R5904" s="106"/>
    </row>
    <row r="5905" spans="18:18" x14ac:dyDescent="0.4">
      <c r="R5905" s="106"/>
    </row>
    <row r="5906" spans="18:18" x14ac:dyDescent="0.4">
      <c r="R5906" s="106"/>
    </row>
    <row r="5907" spans="18:18" x14ac:dyDescent="0.4">
      <c r="R5907" s="106"/>
    </row>
    <row r="5908" spans="18:18" x14ac:dyDescent="0.4">
      <c r="R5908" s="106"/>
    </row>
    <row r="5909" spans="18:18" x14ac:dyDescent="0.4">
      <c r="R5909" s="106"/>
    </row>
    <row r="5910" spans="18:18" x14ac:dyDescent="0.4">
      <c r="R5910" s="106"/>
    </row>
    <row r="5911" spans="18:18" x14ac:dyDescent="0.4">
      <c r="R5911" s="106"/>
    </row>
    <row r="5912" spans="18:18" x14ac:dyDescent="0.4">
      <c r="R5912" s="106"/>
    </row>
    <row r="5913" spans="18:18" x14ac:dyDescent="0.4">
      <c r="R5913" s="106"/>
    </row>
    <row r="5914" spans="18:18" x14ac:dyDescent="0.4">
      <c r="R5914" s="106"/>
    </row>
    <row r="5915" spans="18:18" x14ac:dyDescent="0.4">
      <c r="R5915" s="106"/>
    </row>
    <row r="5916" spans="18:18" x14ac:dyDescent="0.4">
      <c r="R5916" s="106"/>
    </row>
    <row r="5917" spans="18:18" x14ac:dyDescent="0.4">
      <c r="R5917" s="106"/>
    </row>
    <row r="5918" spans="18:18" x14ac:dyDescent="0.4">
      <c r="R5918" s="106"/>
    </row>
    <row r="5919" spans="18:18" x14ac:dyDescent="0.4">
      <c r="R5919" s="106"/>
    </row>
    <row r="5920" spans="18:18" x14ac:dyDescent="0.4">
      <c r="R5920" s="106"/>
    </row>
    <row r="5921" spans="18:18" x14ac:dyDescent="0.4">
      <c r="R5921" s="106"/>
    </row>
    <row r="5922" spans="18:18" x14ac:dyDescent="0.4">
      <c r="R5922" s="106"/>
    </row>
    <row r="5923" spans="18:18" x14ac:dyDescent="0.4">
      <c r="R5923" s="106"/>
    </row>
    <row r="5924" spans="18:18" x14ac:dyDescent="0.4">
      <c r="R5924" s="106"/>
    </row>
    <row r="5925" spans="18:18" x14ac:dyDescent="0.4">
      <c r="R5925" s="106"/>
    </row>
    <row r="5926" spans="18:18" x14ac:dyDescent="0.4">
      <c r="R5926" s="106"/>
    </row>
    <row r="5927" spans="18:18" x14ac:dyDescent="0.4">
      <c r="R5927" s="106"/>
    </row>
    <row r="5928" spans="18:18" x14ac:dyDescent="0.4">
      <c r="R5928" s="106"/>
    </row>
    <row r="5929" spans="18:18" x14ac:dyDescent="0.4">
      <c r="R5929" s="106"/>
    </row>
    <row r="5930" spans="18:18" x14ac:dyDescent="0.4">
      <c r="R5930" s="106"/>
    </row>
    <row r="5931" spans="18:18" x14ac:dyDescent="0.4">
      <c r="R5931" s="106"/>
    </row>
    <row r="5932" spans="18:18" x14ac:dyDescent="0.4">
      <c r="R5932" s="106"/>
    </row>
    <row r="5933" spans="18:18" x14ac:dyDescent="0.4">
      <c r="R5933" s="106"/>
    </row>
    <row r="5934" spans="18:18" x14ac:dyDescent="0.4">
      <c r="R5934" s="106"/>
    </row>
    <row r="5935" spans="18:18" x14ac:dyDescent="0.4">
      <c r="R5935" s="106"/>
    </row>
    <row r="5936" spans="18:18" x14ac:dyDescent="0.4">
      <c r="R5936" s="106"/>
    </row>
    <row r="5937" spans="18:18" x14ac:dyDescent="0.4">
      <c r="R5937" s="106"/>
    </row>
    <row r="5938" spans="18:18" x14ac:dyDescent="0.4">
      <c r="R5938" s="106"/>
    </row>
    <row r="5939" spans="18:18" x14ac:dyDescent="0.4">
      <c r="R5939" s="106"/>
    </row>
    <row r="5940" spans="18:18" x14ac:dyDescent="0.4">
      <c r="R5940" s="106"/>
    </row>
    <row r="5941" spans="18:18" x14ac:dyDescent="0.4">
      <c r="R5941" s="106"/>
    </row>
    <row r="5942" spans="18:18" x14ac:dyDescent="0.4">
      <c r="R5942" s="106"/>
    </row>
    <row r="5943" spans="18:18" x14ac:dyDescent="0.4">
      <c r="R5943" s="106"/>
    </row>
    <row r="5944" spans="18:18" x14ac:dyDescent="0.4">
      <c r="R5944" s="106"/>
    </row>
    <row r="5945" spans="18:18" x14ac:dyDescent="0.4">
      <c r="R5945" s="106"/>
    </row>
    <row r="5946" spans="18:18" x14ac:dyDescent="0.4">
      <c r="R5946" s="106"/>
    </row>
    <row r="5947" spans="18:18" x14ac:dyDescent="0.4">
      <c r="R5947" s="106"/>
    </row>
    <row r="5948" spans="18:18" x14ac:dyDescent="0.4">
      <c r="R5948" s="106"/>
    </row>
    <row r="5949" spans="18:18" x14ac:dyDescent="0.4">
      <c r="R5949" s="106"/>
    </row>
    <row r="5950" spans="18:18" x14ac:dyDescent="0.4">
      <c r="R5950" s="106"/>
    </row>
    <row r="5951" spans="18:18" x14ac:dyDescent="0.4">
      <c r="R5951" s="106"/>
    </row>
    <row r="5952" spans="18:18" x14ac:dyDescent="0.4">
      <c r="R5952" s="106"/>
    </row>
    <row r="5953" spans="18:18" x14ac:dyDescent="0.4">
      <c r="R5953" s="106"/>
    </row>
    <row r="5954" spans="18:18" x14ac:dyDescent="0.4">
      <c r="R5954" s="106"/>
    </row>
    <row r="5955" spans="18:18" x14ac:dyDescent="0.4">
      <c r="R5955" s="106"/>
    </row>
    <row r="5956" spans="18:18" x14ac:dyDescent="0.4">
      <c r="R5956" s="106"/>
    </row>
    <row r="5957" spans="18:18" x14ac:dyDescent="0.4">
      <c r="R5957" s="106"/>
    </row>
    <row r="5958" spans="18:18" x14ac:dyDescent="0.4">
      <c r="R5958" s="106"/>
    </row>
    <row r="5959" spans="18:18" x14ac:dyDescent="0.4">
      <c r="R5959" s="106"/>
    </row>
    <row r="5960" spans="18:18" x14ac:dyDescent="0.4">
      <c r="R5960" s="106"/>
    </row>
    <row r="5961" spans="18:18" x14ac:dyDescent="0.4">
      <c r="R5961" s="106"/>
    </row>
    <row r="5962" spans="18:18" x14ac:dyDescent="0.4">
      <c r="R5962" s="106"/>
    </row>
    <row r="5963" spans="18:18" x14ac:dyDescent="0.4">
      <c r="R5963" s="106"/>
    </row>
    <row r="5964" spans="18:18" x14ac:dyDescent="0.4">
      <c r="R5964" s="106"/>
    </row>
    <row r="5965" spans="18:18" x14ac:dyDescent="0.4">
      <c r="R5965" s="106"/>
    </row>
    <row r="5966" spans="18:18" x14ac:dyDescent="0.4">
      <c r="R5966" s="106"/>
    </row>
    <row r="5967" spans="18:18" x14ac:dyDescent="0.4">
      <c r="R5967" s="106"/>
    </row>
    <row r="5968" spans="18:18" x14ac:dyDescent="0.4">
      <c r="R5968" s="106"/>
    </row>
    <row r="5969" spans="18:18" x14ac:dyDescent="0.4">
      <c r="R5969" s="106"/>
    </row>
    <row r="5970" spans="18:18" x14ac:dyDescent="0.4">
      <c r="R5970" s="106"/>
    </row>
    <row r="5971" spans="18:18" x14ac:dyDescent="0.4">
      <c r="R5971" s="106"/>
    </row>
    <row r="5972" spans="18:18" x14ac:dyDescent="0.4">
      <c r="R5972" s="106"/>
    </row>
    <row r="5973" spans="18:18" x14ac:dyDescent="0.4">
      <c r="R5973" s="106"/>
    </row>
    <row r="5974" spans="18:18" x14ac:dyDescent="0.4">
      <c r="R5974" s="106"/>
    </row>
    <row r="5975" spans="18:18" x14ac:dyDescent="0.4">
      <c r="R5975" s="106"/>
    </row>
    <row r="5976" spans="18:18" x14ac:dyDescent="0.4">
      <c r="R5976" s="106"/>
    </row>
    <row r="5977" spans="18:18" x14ac:dyDescent="0.4">
      <c r="R5977" s="106"/>
    </row>
    <row r="5978" spans="18:18" x14ac:dyDescent="0.4">
      <c r="R5978" s="106"/>
    </row>
    <row r="5979" spans="18:18" x14ac:dyDescent="0.4">
      <c r="R5979" s="106"/>
    </row>
    <row r="5980" spans="18:18" x14ac:dyDescent="0.4">
      <c r="R5980" s="106"/>
    </row>
    <row r="5981" spans="18:18" x14ac:dyDescent="0.4">
      <c r="R5981" s="106"/>
    </row>
    <row r="5982" spans="18:18" x14ac:dyDescent="0.4">
      <c r="R5982" s="106"/>
    </row>
    <row r="5983" spans="18:18" x14ac:dyDescent="0.4">
      <c r="R5983" s="106"/>
    </row>
    <row r="5984" spans="18:18" x14ac:dyDescent="0.4">
      <c r="R5984" s="106"/>
    </row>
    <row r="5985" spans="18:18" x14ac:dyDescent="0.4">
      <c r="R5985" s="106"/>
    </row>
    <row r="5986" spans="18:18" x14ac:dyDescent="0.4">
      <c r="R5986" s="106"/>
    </row>
    <row r="5987" spans="18:18" x14ac:dyDescent="0.4">
      <c r="R5987" s="106"/>
    </row>
    <row r="5988" spans="18:18" x14ac:dyDescent="0.4">
      <c r="R5988" s="106"/>
    </row>
    <row r="5989" spans="18:18" x14ac:dyDescent="0.4">
      <c r="R5989" s="106"/>
    </row>
    <row r="5990" spans="18:18" x14ac:dyDescent="0.4">
      <c r="R5990" s="106"/>
    </row>
    <row r="5991" spans="18:18" x14ac:dyDescent="0.4">
      <c r="R5991" s="106"/>
    </row>
    <row r="5992" spans="18:18" x14ac:dyDescent="0.4">
      <c r="R5992" s="106"/>
    </row>
    <row r="5993" spans="18:18" x14ac:dyDescent="0.4">
      <c r="R5993" s="106"/>
    </row>
    <row r="5994" spans="18:18" x14ac:dyDescent="0.4">
      <c r="R5994" s="106"/>
    </row>
    <row r="5995" spans="18:18" x14ac:dyDescent="0.4">
      <c r="R5995" s="106"/>
    </row>
    <row r="5996" spans="18:18" x14ac:dyDescent="0.4">
      <c r="R5996" s="106"/>
    </row>
    <row r="5997" spans="18:18" x14ac:dyDescent="0.4">
      <c r="R5997" s="106"/>
    </row>
    <row r="5998" spans="18:18" x14ac:dyDescent="0.4">
      <c r="R5998" s="106"/>
    </row>
    <row r="5999" spans="18:18" x14ac:dyDescent="0.4">
      <c r="R5999" s="106"/>
    </row>
    <row r="6000" spans="18:18" x14ac:dyDescent="0.4">
      <c r="R6000" s="106"/>
    </row>
    <row r="6001" spans="18:18" x14ac:dyDescent="0.4">
      <c r="R6001" s="106"/>
    </row>
    <row r="6002" spans="18:18" x14ac:dyDescent="0.4">
      <c r="R6002" s="106"/>
    </row>
    <row r="6003" spans="18:18" x14ac:dyDescent="0.4">
      <c r="R6003" s="106"/>
    </row>
    <row r="6004" spans="18:18" x14ac:dyDescent="0.4">
      <c r="R6004" s="106"/>
    </row>
    <row r="6005" spans="18:18" x14ac:dyDescent="0.4">
      <c r="R6005" s="106"/>
    </row>
    <row r="6006" spans="18:18" x14ac:dyDescent="0.4">
      <c r="R6006" s="106"/>
    </row>
    <row r="6007" spans="18:18" x14ac:dyDescent="0.4">
      <c r="R6007" s="106"/>
    </row>
    <row r="6008" spans="18:18" x14ac:dyDescent="0.4">
      <c r="R6008" s="106"/>
    </row>
    <row r="6009" spans="18:18" x14ac:dyDescent="0.4">
      <c r="R6009" s="106"/>
    </row>
    <row r="6010" spans="18:18" x14ac:dyDescent="0.4">
      <c r="R6010" s="106"/>
    </row>
    <row r="6011" spans="18:18" x14ac:dyDescent="0.4">
      <c r="R6011" s="106"/>
    </row>
    <row r="6012" spans="18:18" x14ac:dyDescent="0.4">
      <c r="R6012" s="106"/>
    </row>
    <row r="6013" spans="18:18" x14ac:dyDescent="0.4">
      <c r="R6013" s="106"/>
    </row>
    <row r="6014" spans="18:18" x14ac:dyDescent="0.4">
      <c r="R6014" s="106"/>
    </row>
    <row r="6015" spans="18:18" x14ac:dyDescent="0.4">
      <c r="R6015" s="106"/>
    </row>
    <row r="6016" spans="18:18" x14ac:dyDescent="0.4">
      <c r="R6016" s="106"/>
    </row>
    <row r="6017" spans="18:18" x14ac:dyDescent="0.4">
      <c r="R6017" s="106"/>
    </row>
    <row r="6018" spans="18:18" x14ac:dyDescent="0.4">
      <c r="R6018" s="106"/>
    </row>
    <row r="6019" spans="18:18" x14ac:dyDescent="0.4">
      <c r="R6019" s="106"/>
    </row>
    <row r="6020" spans="18:18" x14ac:dyDescent="0.4">
      <c r="R6020" s="106"/>
    </row>
    <row r="6021" spans="18:18" x14ac:dyDescent="0.4">
      <c r="R6021" s="106"/>
    </row>
    <row r="6022" spans="18:18" x14ac:dyDescent="0.4">
      <c r="R6022" s="106"/>
    </row>
    <row r="6023" spans="18:18" x14ac:dyDescent="0.4">
      <c r="R6023" s="106"/>
    </row>
    <row r="6024" spans="18:18" x14ac:dyDescent="0.4">
      <c r="R6024" s="106"/>
    </row>
    <row r="6025" spans="18:18" x14ac:dyDescent="0.4">
      <c r="R6025" s="106"/>
    </row>
    <row r="6026" spans="18:18" x14ac:dyDescent="0.4">
      <c r="R6026" s="106"/>
    </row>
    <row r="6027" spans="18:18" x14ac:dyDescent="0.4">
      <c r="R6027" s="106"/>
    </row>
    <row r="6028" spans="18:18" x14ac:dyDescent="0.4">
      <c r="R6028" s="106"/>
    </row>
    <row r="6029" spans="18:18" x14ac:dyDescent="0.4">
      <c r="R6029" s="106"/>
    </row>
    <row r="6030" spans="18:18" x14ac:dyDescent="0.4">
      <c r="R6030" s="106"/>
    </row>
    <row r="6031" spans="18:18" x14ac:dyDescent="0.4">
      <c r="R6031" s="106"/>
    </row>
    <row r="6032" spans="18:18" x14ac:dyDescent="0.4">
      <c r="R6032" s="106"/>
    </row>
    <row r="6033" spans="18:18" x14ac:dyDescent="0.4">
      <c r="R6033" s="106"/>
    </row>
    <row r="6034" spans="18:18" x14ac:dyDescent="0.4">
      <c r="R6034" s="106"/>
    </row>
    <row r="6035" spans="18:18" x14ac:dyDescent="0.4">
      <c r="R6035" s="106"/>
    </row>
    <row r="6036" spans="18:18" x14ac:dyDescent="0.4">
      <c r="R6036" s="106"/>
    </row>
    <row r="6037" spans="18:18" x14ac:dyDescent="0.4">
      <c r="R6037" s="106"/>
    </row>
    <row r="6038" spans="18:18" x14ac:dyDescent="0.4">
      <c r="R6038" s="106"/>
    </row>
    <row r="6039" spans="18:18" x14ac:dyDescent="0.4">
      <c r="R6039" s="106"/>
    </row>
    <row r="6040" spans="18:18" x14ac:dyDescent="0.4">
      <c r="R6040" s="106"/>
    </row>
    <row r="6041" spans="18:18" x14ac:dyDescent="0.4">
      <c r="R6041" s="106"/>
    </row>
    <row r="6042" spans="18:18" x14ac:dyDescent="0.4">
      <c r="R6042" s="106"/>
    </row>
    <row r="6043" spans="18:18" x14ac:dyDescent="0.4">
      <c r="R6043" s="106"/>
    </row>
    <row r="6044" spans="18:18" x14ac:dyDescent="0.4">
      <c r="R6044" s="106"/>
    </row>
    <row r="6045" spans="18:18" x14ac:dyDescent="0.4">
      <c r="R6045" s="106"/>
    </row>
    <row r="6046" spans="18:18" x14ac:dyDescent="0.4">
      <c r="R6046" s="106"/>
    </row>
    <row r="6047" spans="18:18" x14ac:dyDescent="0.4">
      <c r="R6047" s="106"/>
    </row>
    <row r="6048" spans="18:18" x14ac:dyDescent="0.4">
      <c r="R6048" s="106"/>
    </row>
    <row r="6049" spans="18:18" x14ac:dyDescent="0.4">
      <c r="R6049" s="106"/>
    </row>
    <row r="6050" spans="18:18" x14ac:dyDescent="0.4">
      <c r="R6050" s="106"/>
    </row>
    <row r="6051" spans="18:18" x14ac:dyDescent="0.4">
      <c r="R6051" s="106"/>
    </row>
    <row r="6052" spans="18:18" x14ac:dyDescent="0.4">
      <c r="R6052" s="106"/>
    </row>
    <row r="6053" spans="18:18" x14ac:dyDescent="0.4">
      <c r="R6053" s="106"/>
    </row>
    <row r="6054" spans="18:18" x14ac:dyDescent="0.4">
      <c r="R6054" s="106"/>
    </row>
    <row r="6055" spans="18:18" x14ac:dyDescent="0.4">
      <c r="R6055" s="106"/>
    </row>
    <row r="6056" spans="18:18" x14ac:dyDescent="0.4">
      <c r="R6056" s="106"/>
    </row>
    <row r="6057" spans="18:18" x14ac:dyDescent="0.4">
      <c r="R6057" s="106"/>
    </row>
    <row r="6058" spans="18:18" x14ac:dyDescent="0.4">
      <c r="R6058" s="106"/>
    </row>
    <row r="6059" spans="18:18" x14ac:dyDescent="0.4">
      <c r="R6059" s="106"/>
    </row>
    <row r="6060" spans="18:18" x14ac:dyDescent="0.4">
      <c r="R6060" s="106"/>
    </row>
    <row r="6061" spans="18:18" x14ac:dyDescent="0.4">
      <c r="R6061" s="106"/>
    </row>
    <row r="6062" spans="18:18" x14ac:dyDescent="0.4">
      <c r="R6062" s="106"/>
    </row>
    <row r="6063" spans="18:18" x14ac:dyDescent="0.4">
      <c r="R6063" s="106"/>
    </row>
    <row r="6064" spans="18:18" x14ac:dyDescent="0.4">
      <c r="R6064" s="106"/>
    </row>
    <row r="6065" spans="18:18" x14ac:dyDescent="0.4">
      <c r="R6065" s="106"/>
    </row>
    <row r="6066" spans="18:18" x14ac:dyDescent="0.4">
      <c r="R6066" s="106"/>
    </row>
    <row r="6067" spans="18:18" x14ac:dyDescent="0.4">
      <c r="R6067" s="106"/>
    </row>
    <row r="6068" spans="18:18" x14ac:dyDescent="0.4">
      <c r="R6068" s="106"/>
    </row>
    <row r="6069" spans="18:18" x14ac:dyDescent="0.4">
      <c r="R6069" s="106"/>
    </row>
    <row r="6070" spans="18:18" x14ac:dyDescent="0.4">
      <c r="R6070" s="106"/>
    </row>
    <row r="6071" spans="18:18" x14ac:dyDescent="0.4">
      <c r="R6071" s="106"/>
    </row>
    <row r="6072" spans="18:18" x14ac:dyDescent="0.4">
      <c r="R6072" s="106"/>
    </row>
    <row r="6073" spans="18:18" x14ac:dyDescent="0.4">
      <c r="R6073" s="106"/>
    </row>
    <row r="6074" spans="18:18" x14ac:dyDescent="0.4">
      <c r="R6074" s="106"/>
    </row>
    <row r="6075" spans="18:18" x14ac:dyDescent="0.4">
      <c r="R6075" s="106"/>
    </row>
    <row r="6076" spans="18:18" x14ac:dyDescent="0.4">
      <c r="R6076" s="106"/>
    </row>
    <row r="6077" spans="18:18" x14ac:dyDescent="0.4">
      <c r="R6077" s="106"/>
    </row>
    <row r="6078" spans="18:18" x14ac:dyDescent="0.4">
      <c r="R6078" s="106"/>
    </row>
    <row r="6079" spans="18:18" x14ac:dyDescent="0.4">
      <c r="R6079" s="106"/>
    </row>
    <row r="6080" spans="18:18" x14ac:dyDescent="0.4">
      <c r="R6080" s="106"/>
    </row>
    <row r="6081" spans="18:18" x14ac:dyDescent="0.4">
      <c r="R6081" s="106"/>
    </row>
    <row r="6082" spans="18:18" x14ac:dyDescent="0.4">
      <c r="R6082" s="106"/>
    </row>
    <row r="6083" spans="18:18" x14ac:dyDescent="0.4">
      <c r="R6083" s="106"/>
    </row>
    <row r="6084" spans="18:18" x14ac:dyDescent="0.4">
      <c r="R6084" s="106"/>
    </row>
    <row r="6085" spans="18:18" x14ac:dyDescent="0.4">
      <c r="R6085" s="106"/>
    </row>
    <row r="6086" spans="18:18" x14ac:dyDescent="0.4">
      <c r="R6086" s="106"/>
    </row>
    <row r="6087" spans="18:18" x14ac:dyDescent="0.4">
      <c r="R6087" s="106"/>
    </row>
    <row r="6088" spans="18:18" x14ac:dyDescent="0.4">
      <c r="R6088" s="106"/>
    </row>
    <row r="6089" spans="18:18" x14ac:dyDescent="0.4">
      <c r="R6089" s="106"/>
    </row>
    <row r="6090" spans="18:18" x14ac:dyDescent="0.4">
      <c r="R6090" s="106"/>
    </row>
    <row r="6091" spans="18:18" x14ac:dyDescent="0.4">
      <c r="R6091" s="106"/>
    </row>
    <row r="6092" spans="18:18" x14ac:dyDescent="0.4">
      <c r="R6092" s="106"/>
    </row>
    <row r="6093" spans="18:18" x14ac:dyDescent="0.4">
      <c r="R6093" s="106"/>
    </row>
    <row r="6094" spans="18:18" x14ac:dyDescent="0.4">
      <c r="R6094" s="106"/>
    </row>
    <row r="6095" spans="18:18" x14ac:dyDescent="0.4">
      <c r="R6095" s="106"/>
    </row>
    <row r="6096" spans="18:18" x14ac:dyDescent="0.4">
      <c r="R6096" s="106"/>
    </row>
    <row r="6097" spans="18:18" x14ac:dyDescent="0.4">
      <c r="R6097" s="106"/>
    </row>
    <row r="6098" spans="18:18" x14ac:dyDescent="0.4">
      <c r="R6098" s="106"/>
    </row>
    <row r="6099" spans="18:18" x14ac:dyDescent="0.4">
      <c r="R6099" s="106"/>
    </row>
    <row r="6100" spans="18:18" x14ac:dyDescent="0.4">
      <c r="R6100" s="106"/>
    </row>
    <row r="6101" spans="18:18" x14ac:dyDescent="0.4">
      <c r="R6101" s="106"/>
    </row>
    <row r="6102" spans="18:18" x14ac:dyDescent="0.4">
      <c r="R6102" s="106"/>
    </row>
    <row r="6103" spans="18:18" x14ac:dyDescent="0.4">
      <c r="R6103" s="106"/>
    </row>
    <row r="6104" spans="18:18" x14ac:dyDescent="0.4">
      <c r="R6104" s="106"/>
    </row>
    <row r="6105" spans="18:18" x14ac:dyDescent="0.4">
      <c r="R6105" s="106"/>
    </row>
    <row r="6106" spans="18:18" x14ac:dyDescent="0.4">
      <c r="R6106" s="106"/>
    </row>
    <row r="6107" spans="18:18" x14ac:dyDescent="0.4">
      <c r="R6107" s="106"/>
    </row>
    <row r="6108" spans="18:18" x14ac:dyDescent="0.4">
      <c r="R6108" s="106"/>
    </row>
    <row r="6109" spans="18:18" x14ac:dyDescent="0.4">
      <c r="R6109" s="106"/>
    </row>
    <row r="6110" spans="18:18" x14ac:dyDescent="0.4">
      <c r="R6110" s="106"/>
    </row>
    <row r="6111" spans="18:18" x14ac:dyDescent="0.4">
      <c r="R6111" s="106"/>
    </row>
    <row r="6112" spans="18:18" x14ac:dyDescent="0.4">
      <c r="R6112" s="106"/>
    </row>
    <row r="6113" spans="18:18" x14ac:dyDescent="0.4">
      <c r="R6113" s="106"/>
    </row>
    <row r="6114" spans="18:18" x14ac:dyDescent="0.4">
      <c r="R6114" s="106"/>
    </row>
    <row r="6115" spans="18:18" x14ac:dyDescent="0.4">
      <c r="R6115" s="106"/>
    </row>
    <row r="6116" spans="18:18" x14ac:dyDescent="0.4">
      <c r="R6116" s="106"/>
    </row>
    <row r="6117" spans="18:18" x14ac:dyDescent="0.4">
      <c r="R6117" s="106"/>
    </row>
    <row r="6118" spans="18:18" x14ac:dyDescent="0.4">
      <c r="R6118" s="106"/>
    </row>
    <row r="6119" spans="18:18" x14ac:dyDescent="0.4">
      <c r="R6119" s="106"/>
    </row>
    <row r="6120" spans="18:18" x14ac:dyDescent="0.4">
      <c r="R6120" s="106"/>
    </row>
    <row r="6121" spans="18:18" x14ac:dyDescent="0.4">
      <c r="R6121" s="106"/>
    </row>
    <row r="6122" spans="18:18" x14ac:dyDescent="0.4">
      <c r="R6122" s="106"/>
    </row>
    <row r="6123" spans="18:18" x14ac:dyDescent="0.4">
      <c r="R6123" s="106"/>
    </row>
    <row r="6124" spans="18:18" x14ac:dyDescent="0.4">
      <c r="R6124" s="106"/>
    </row>
    <row r="6125" spans="18:18" x14ac:dyDescent="0.4">
      <c r="R6125" s="106"/>
    </row>
    <row r="6126" spans="18:18" x14ac:dyDescent="0.4">
      <c r="R6126" s="106"/>
    </row>
    <row r="6127" spans="18:18" x14ac:dyDescent="0.4">
      <c r="R6127" s="106"/>
    </row>
    <row r="6128" spans="18:18" x14ac:dyDescent="0.4">
      <c r="R6128" s="106"/>
    </row>
    <row r="6129" spans="18:18" x14ac:dyDescent="0.4">
      <c r="R6129" s="106"/>
    </row>
    <row r="6130" spans="18:18" x14ac:dyDescent="0.4">
      <c r="R6130" s="106"/>
    </row>
    <row r="6131" spans="18:18" x14ac:dyDescent="0.4">
      <c r="R6131" s="106"/>
    </row>
    <row r="6132" spans="18:18" x14ac:dyDescent="0.4">
      <c r="R6132" s="106"/>
    </row>
    <row r="6133" spans="18:18" x14ac:dyDescent="0.4">
      <c r="R6133" s="106"/>
    </row>
    <row r="6134" spans="18:18" x14ac:dyDescent="0.4">
      <c r="R6134" s="106"/>
    </row>
    <row r="6135" spans="18:18" x14ac:dyDescent="0.4">
      <c r="R6135" s="106"/>
    </row>
    <row r="6136" spans="18:18" x14ac:dyDescent="0.4">
      <c r="R6136" s="106"/>
    </row>
    <row r="6137" spans="18:18" x14ac:dyDescent="0.4">
      <c r="R6137" s="106"/>
    </row>
    <row r="6138" spans="18:18" x14ac:dyDescent="0.4">
      <c r="R6138" s="106"/>
    </row>
    <row r="6139" spans="18:18" x14ac:dyDescent="0.4">
      <c r="R6139" s="106"/>
    </row>
    <row r="6140" spans="18:18" x14ac:dyDescent="0.4">
      <c r="R6140" s="106"/>
    </row>
    <row r="6141" spans="18:18" x14ac:dyDescent="0.4">
      <c r="R6141" s="106"/>
    </row>
    <row r="6142" spans="18:18" x14ac:dyDescent="0.4">
      <c r="R6142" s="106"/>
    </row>
    <row r="6143" spans="18:18" x14ac:dyDescent="0.4">
      <c r="R6143" s="106"/>
    </row>
    <row r="6144" spans="18:18" x14ac:dyDescent="0.4">
      <c r="R6144" s="106"/>
    </row>
    <row r="6145" spans="18:18" x14ac:dyDescent="0.4">
      <c r="R6145" s="106"/>
    </row>
    <row r="6146" spans="18:18" x14ac:dyDescent="0.4">
      <c r="R6146" s="106"/>
    </row>
    <row r="6147" spans="18:18" x14ac:dyDescent="0.4">
      <c r="R6147" s="106"/>
    </row>
    <row r="6148" spans="18:18" x14ac:dyDescent="0.4">
      <c r="R6148" s="106"/>
    </row>
    <row r="6149" spans="18:18" x14ac:dyDescent="0.4">
      <c r="R6149" s="106"/>
    </row>
    <row r="6150" spans="18:18" x14ac:dyDescent="0.4">
      <c r="R6150" s="106"/>
    </row>
    <row r="6151" spans="18:18" x14ac:dyDescent="0.4">
      <c r="R6151" s="106"/>
    </row>
    <row r="6152" spans="18:18" x14ac:dyDescent="0.4">
      <c r="R6152" s="106"/>
    </row>
    <row r="6153" spans="18:18" x14ac:dyDescent="0.4">
      <c r="R6153" s="106"/>
    </row>
    <row r="6154" spans="18:18" x14ac:dyDescent="0.4">
      <c r="R6154" s="106"/>
    </row>
    <row r="6155" spans="18:18" x14ac:dyDescent="0.4">
      <c r="R6155" s="106"/>
    </row>
    <row r="6156" spans="18:18" x14ac:dyDescent="0.4">
      <c r="R6156" s="106"/>
    </row>
    <row r="6157" spans="18:18" x14ac:dyDescent="0.4">
      <c r="R6157" s="106"/>
    </row>
    <row r="6158" spans="18:18" x14ac:dyDescent="0.4">
      <c r="R6158" s="106"/>
    </row>
    <row r="6159" spans="18:18" x14ac:dyDescent="0.4">
      <c r="R6159" s="106"/>
    </row>
    <row r="6160" spans="18:18" x14ac:dyDescent="0.4">
      <c r="R6160" s="106"/>
    </row>
    <row r="6161" spans="18:18" x14ac:dyDescent="0.4">
      <c r="R6161" s="106"/>
    </row>
    <row r="6162" spans="18:18" x14ac:dyDescent="0.4">
      <c r="R6162" s="106"/>
    </row>
    <row r="6163" spans="18:18" x14ac:dyDescent="0.4">
      <c r="R6163" s="106"/>
    </row>
    <row r="6164" spans="18:18" x14ac:dyDescent="0.4">
      <c r="R6164" s="106"/>
    </row>
    <row r="6165" spans="18:18" x14ac:dyDescent="0.4">
      <c r="R6165" s="106"/>
    </row>
    <row r="6166" spans="18:18" x14ac:dyDescent="0.4">
      <c r="R6166" s="106"/>
    </row>
    <row r="6167" spans="18:18" x14ac:dyDescent="0.4">
      <c r="R6167" s="106"/>
    </row>
    <row r="6168" spans="18:18" x14ac:dyDescent="0.4">
      <c r="R6168" s="106"/>
    </row>
    <row r="6169" spans="18:18" x14ac:dyDescent="0.4">
      <c r="R6169" s="106"/>
    </row>
    <row r="6170" spans="18:18" x14ac:dyDescent="0.4">
      <c r="R6170" s="106"/>
    </row>
    <row r="6171" spans="18:18" x14ac:dyDescent="0.4">
      <c r="R6171" s="106"/>
    </row>
    <row r="6172" spans="18:18" x14ac:dyDescent="0.4">
      <c r="R6172" s="106"/>
    </row>
    <row r="6173" spans="18:18" x14ac:dyDescent="0.4">
      <c r="R6173" s="106"/>
    </row>
    <row r="6174" spans="18:18" x14ac:dyDescent="0.4">
      <c r="R6174" s="106"/>
    </row>
    <row r="6175" spans="18:18" x14ac:dyDescent="0.4">
      <c r="R6175" s="106"/>
    </row>
    <row r="6176" spans="18:18" x14ac:dyDescent="0.4">
      <c r="R6176" s="106"/>
    </row>
    <row r="6177" spans="18:18" x14ac:dyDescent="0.4">
      <c r="R6177" s="106"/>
    </row>
    <row r="6178" spans="18:18" x14ac:dyDescent="0.4">
      <c r="R6178" s="106"/>
    </row>
    <row r="6179" spans="18:18" x14ac:dyDescent="0.4">
      <c r="R6179" s="106"/>
    </row>
    <row r="6180" spans="18:18" x14ac:dyDescent="0.4">
      <c r="R6180" s="106"/>
    </row>
    <row r="6181" spans="18:18" x14ac:dyDescent="0.4">
      <c r="R6181" s="106"/>
    </row>
    <row r="6182" spans="18:18" x14ac:dyDescent="0.4">
      <c r="R6182" s="106"/>
    </row>
    <row r="6183" spans="18:18" x14ac:dyDescent="0.4">
      <c r="R6183" s="106"/>
    </row>
    <row r="6184" spans="18:18" x14ac:dyDescent="0.4">
      <c r="R6184" s="106"/>
    </row>
    <row r="6185" spans="18:18" x14ac:dyDescent="0.4">
      <c r="R6185" s="106"/>
    </row>
    <row r="6186" spans="18:18" x14ac:dyDescent="0.4">
      <c r="R6186" s="106"/>
    </row>
    <row r="6187" spans="18:18" x14ac:dyDescent="0.4">
      <c r="R6187" s="106"/>
    </row>
    <row r="6188" spans="18:18" x14ac:dyDescent="0.4">
      <c r="R6188" s="106"/>
    </row>
    <row r="6189" spans="18:18" x14ac:dyDescent="0.4">
      <c r="R6189" s="106"/>
    </row>
    <row r="6190" spans="18:18" x14ac:dyDescent="0.4">
      <c r="R6190" s="106"/>
    </row>
    <row r="6191" spans="18:18" x14ac:dyDescent="0.4">
      <c r="R6191" s="106"/>
    </row>
    <row r="6192" spans="18:18" x14ac:dyDescent="0.4">
      <c r="R6192" s="106"/>
    </row>
    <row r="6193" spans="18:18" x14ac:dyDescent="0.4">
      <c r="R6193" s="106"/>
    </row>
    <row r="6194" spans="18:18" x14ac:dyDescent="0.4">
      <c r="R6194" s="106"/>
    </row>
    <row r="6195" spans="18:18" x14ac:dyDescent="0.4">
      <c r="R6195" s="106"/>
    </row>
    <row r="6196" spans="18:18" x14ac:dyDescent="0.4">
      <c r="R6196" s="106"/>
    </row>
    <row r="6197" spans="18:18" x14ac:dyDescent="0.4">
      <c r="R6197" s="106"/>
    </row>
    <row r="6198" spans="18:18" x14ac:dyDescent="0.4">
      <c r="R6198" s="106"/>
    </row>
    <row r="6199" spans="18:18" x14ac:dyDescent="0.4">
      <c r="R6199" s="106"/>
    </row>
    <row r="6200" spans="18:18" x14ac:dyDescent="0.4">
      <c r="R6200" s="106"/>
    </row>
    <row r="6201" spans="18:18" x14ac:dyDescent="0.4">
      <c r="R6201" s="106"/>
    </row>
    <row r="6202" spans="18:18" x14ac:dyDescent="0.4">
      <c r="R6202" s="106"/>
    </row>
    <row r="6203" spans="18:18" x14ac:dyDescent="0.4">
      <c r="R6203" s="106"/>
    </row>
    <row r="6204" spans="18:18" x14ac:dyDescent="0.4">
      <c r="R6204" s="106"/>
    </row>
    <row r="6205" spans="18:18" x14ac:dyDescent="0.4">
      <c r="R6205" s="106"/>
    </row>
    <row r="6206" spans="18:18" x14ac:dyDescent="0.4">
      <c r="R6206" s="106"/>
    </row>
    <row r="6207" spans="18:18" x14ac:dyDescent="0.4">
      <c r="R6207" s="106"/>
    </row>
    <row r="6208" spans="18:18" x14ac:dyDescent="0.4">
      <c r="R6208" s="106"/>
    </row>
    <row r="6209" spans="18:18" x14ac:dyDescent="0.4">
      <c r="R6209" s="106"/>
    </row>
    <row r="6210" spans="18:18" x14ac:dyDescent="0.4">
      <c r="R6210" s="106"/>
    </row>
    <row r="6211" spans="18:18" x14ac:dyDescent="0.4">
      <c r="R6211" s="106"/>
    </row>
    <row r="6212" spans="18:18" x14ac:dyDescent="0.4">
      <c r="R6212" s="106"/>
    </row>
    <row r="6213" spans="18:18" x14ac:dyDescent="0.4">
      <c r="R6213" s="106"/>
    </row>
    <row r="6214" spans="18:18" x14ac:dyDescent="0.4">
      <c r="R6214" s="106"/>
    </row>
    <row r="6215" spans="18:18" x14ac:dyDescent="0.4">
      <c r="R6215" s="106"/>
    </row>
    <row r="6216" spans="18:18" x14ac:dyDescent="0.4">
      <c r="R6216" s="106"/>
    </row>
    <row r="6217" spans="18:18" x14ac:dyDescent="0.4">
      <c r="R6217" s="106"/>
    </row>
    <row r="6218" spans="18:18" x14ac:dyDescent="0.4">
      <c r="R6218" s="106"/>
    </row>
    <row r="6219" spans="18:18" x14ac:dyDescent="0.4">
      <c r="R6219" s="106"/>
    </row>
    <row r="6220" spans="18:18" x14ac:dyDescent="0.4">
      <c r="R6220" s="106"/>
    </row>
    <row r="6221" spans="18:18" x14ac:dyDescent="0.4">
      <c r="R6221" s="106"/>
    </row>
    <row r="6222" spans="18:18" x14ac:dyDescent="0.4">
      <c r="R6222" s="106"/>
    </row>
    <row r="6223" spans="18:18" x14ac:dyDescent="0.4">
      <c r="R6223" s="106"/>
    </row>
    <row r="6224" spans="18:18" x14ac:dyDescent="0.4">
      <c r="R6224" s="106"/>
    </row>
    <row r="6225" spans="18:18" x14ac:dyDescent="0.4">
      <c r="R6225" s="106"/>
    </row>
    <row r="6226" spans="18:18" x14ac:dyDescent="0.4">
      <c r="R6226" s="106"/>
    </row>
    <row r="6227" spans="18:18" x14ac:dyDescent="0.4">
      <c r="R6227" s="106"/>
    </row>
    <row r="6228" spans="18:18" x14ac:dyDescent="0.4">
      <c r="R6228" s="106"/>
    </row>
    <row r="6229" spans="18:18" x14ac:dyDescent="0.4">
      <c r="R6229" s="106"/>
    </row>
    <row r="6230" spans="18:18" x14ac:dyDescent="0.4">
      <c r="R6230" s="106"/>
    </row>
    <row r="6231" spans="18:18" x14ac:dyDescent="0.4">
      <c r="R6231" s="106"/>
    </row>
    <row r="6232" spans="18:18" x14ac:dyDescent="0.4">
      <c r="R6232" s="106"/>
    </row>
    <row r="6233" spans="18:18" x14ac:dyDescent="0.4">
      <c r="R6233" s="106"/>
    </row>
    <row r="6234" spans="18:18" x14ac:dyDescent="0.4">
      <c r="R6234" s="106"/>
    </row>
    <row r="6235" spans="18:18" x14ac:dyDescent="0.4">
      <c r="R6235" s="106"/>
    </row>
    <row r="6236" spans="18:18" x14ac:dyDescent="0.4">
      <c r="R6236" s="106"/>
    </row>
    <row r="6237" spans="18:18" x14ac:dyDescent="0.4">
      <c r="R6237" s="106"/>
    </row>
    <row r="6238" spans="18:18" x14ac:dyDescent="0.4">
      <c r="R6238" s="106"/>
    </row>
    <row r="6239" spans="18:18" x14ac:dyDescent="0.4">
      <c r="R6239" s="106"/>
    </row>
    <row r="6240" spans="18:18" x14ac:dyDescent="0.4">
      <c r="R6240" s="106"/>
    </row>
    <row r="6241" spans="18:18" x14ac:dyDescent="0.4">
      <c r="R6241" s="106"/>
    </row>
    <row r="6242" spans="18:18" x14ac:dyDescent="0.4">
      <c r="R6242" s="106"/>
    </row>
    <row r="6243" spans="18:18" x14ac:dyDescent="0.4">
      <c r="R6243" s="106"/>
    </row>
    <row r="6244" spans="18:18" x14ac:dyDescent="0.4">
      <c r="R6244" s="106"/>
    </row>
    <row r="6245" spans="18:18" x14ac:dyDescent="0.4">
      <c r="R6245" s="106"/>
    </row>
    <row r="6246" spans="18:18" x14ac:dyDescent="0.4">
      <c r="R6246" s="106"/>
    </row>
    <row r="6247" spans="18:18" x14ac:dyDescent="0.4">
      <c r="R6247" s="106"/>
    </row>
    <row r="6248" spans="18:18" x14ac:dyDescent="0.4">
      <c r="R6248" s="106"/>
    </row>
    <row r="6249" spans="18:18" x14ac:dyDescent="0.4">
      <c r="R6249" s="106"/>
    </row>
    <row r="6250" spans="18:18" x14ac:dyDescent="0.4">
      <c r="R6250" s="106"/>
    </row>
    <row r="6251" spans="18:18" x14ac:dyDescent="0.4">
      <c r="R6251" s="106"/>
    </row>
    <row r="6252" spans="18:18" x14ac:dyDescent="0.4">
      <c r="R6252" s="106"/>
    </row>
    <row r="6253" spans="18:18" x14ac:dyDescent="0.4">
      <c r="R6253" s="106"/>
    </row>
    <row r="6254" spans="18:18" x14ac:dyDescent="0.4">
      <c r="R6254" s="106"/>
    </row>
    <row r="6255" spans="18:18" x14ac:dyDescent="0.4">
      <c r="R6255" s="106"/>
    </row>
    <row r="6256" spans="18:18" x14ac:dyDescent="0.4">
      <c r="R6256" s="106"/>
    </row>
    <row r="6257" spans="18:18" x14ac:dyDescent="0.4">
      <c r="R6257" s="106"/>
    </row>
    <row r="6258" spans="18:18" x14ac:dyDescent="0.4">
      <c r="R6258" s="106"/>
    </row>
    <row r="6259" spans="18:18" x14ac:dyDescent="0.4">
      <c r="R6259" s="106"/>
    </row>
    <row r="6260" spans="18:18" x14ac:dyDescent="0.4">
      <c r="R6260" s="106"/>
    </row>
    <row r="6261" spans="18:18" x14ac:dyDescent="0.4">
      <c r="R6261" s="106"/>
    </row>
    <row r="6262" spans="18:18" x14ac:dyDescent="0.4">
      <c r="R6262" s="106"/>
    </row>
    <row r="6263" spans="18:18" x14ac:dyDescent="0.4">
      <c r="R6263" s="106"/>
    </row>
    <row r="6264" spans="18:18" x14ac:dyDescent="0.4">
      <c r="R6264" s="106"/>
    </row>
    <row r="6265" spans="18:18" x14ac:dyDescent="0.4">
      <c r="R6265" s="106"/>
    </row>
    <row r="6266" spans="18:18" x14ac:dyDescent="0.4">
      <c r="R6266" s="106"/>
    </row>
    <row r="6267" spans="18:18" x14ac:dyDescent="0.4">
      <c r="R6267" s="106"/>
    </row>
    <row r="6268" spans="18:18" x14ac:dyDescent="0.4">
      <c r="R6268" s="106"/>
    </row>
    <row r="6269" spans="18:18" x14ac:dyDescent="0.4">
      <c r="R6269" s="106"/>
    </row>
    <row r="6270" spans="18:18" x14ac:dyDescent="0.4">
      <c r="R6270" s="106"/>
    </row>
    <row r="6271" spans="18:18" x14ac:dyDescent="0.4">
      <c r="R6271" s="106"/>
    </row>
    <row r="6272" spans="18:18" x14ac:dyDescent="0.4">
      <c r="R6272" s="106"/>
    </row>
    <row r="6273" spans="18:18" x14ac:dyDescent="0.4">
      <c r="R6273" s="106"/>
    </row>
    <row r="6274" spans="18:18" x14ac:dyDescent="0.4">
      <c r="R6274" s="106"/>
    </row>
    <row r="6275" spans="18:18" x14ac:dyDescent="0.4">
      <c r="R6275" s="106"/>
    </row>
    <row r="6276" spans="18:18" x14ac:dyDescent="0.4">
      <c r="R6276" s="106"/>
    </row>
    <row r="6277" spans="18:18" x14ac:dyDescent="0.4">
      <c r="R6277" s="106"/>
    </row>
    <row r="6278" spans="18:18" x14ac:dyDescent="0.4">
      <c r="R6278" s="106"/>
    </row>
    <row r="6279" spans="18:18" x14ac:dyDescent="0.4">
      <c r="R6279" s="106"/>
    </row>
    <row r="6280" spans="18:18" x14ac:dyDescent="0.4">
      <c r="R6280" s="106"/>
    </row>
    <row r="6281" spans="18:18" x14ac:dyDescent="0.4">
      <c r="R6281" s="106"/>
    </row>
    <row r="6282" spans="18:18" x14ac:dyDescent="0.4">
      <c r="R6282" s="106"/>
    </row>
    <row r="6283" spans="18:18" x14ac:dyDescent="0.4">
      <c r="R6283" s="106"/>
    </row>
    <row r="6284" spans="18:18" x14ac:dyDescent="0.4">
      <c r="R6284" s="106"/>
    </row>
    <row r="6285" spans="18:18" x14ac:dyDescent="0.4">
      <c r="R6285" s="106"/>
    </row>
    <row r="6286" spans="18:18" x14ac:dyDescent="0.4">
      <c r="R6286" s="106"/>
    </row>
    <row r="6287" spans="18:18" x14ac:dyDescent="0.4">
      <c r="R6287" s="106"/>
    </row>
    <row r="6288" spans="18:18" x14ac:dyDescent="0.4">
      <c r="R6288" s="106"/>
    </row>
    <row r="6289" spans="18:18" x14ac:dyDescent="0.4">
      <c r="R6289" s="106"/>
    </row>
    <row r="6290" spans="18:18" x14ac:dyDescent="0.4">
      <c r="R6290" s="106"/>
    </row>
    <row r="6291" spans="18:18" x14ac:dyDescent="0.4">
      <c r="R6291" s="106"/>
    </row>
    <row r="6292" spans="18:18" x14ac:dyDescent="0.4">
      <c r="R6292" s="106"/>
    </row>
    <row r="6293" spans="18:18" x14ac:dyDescent="0.4">
      <c r="R6293" s="106"/>
    </row>
    <row r="6294" spans="18:18" x14ac:dyDescent="0.4">
      <c r="R6294" s="106"/>
    </row>
    <row r="6295" spans="18:18" x14ac:dyDescent="0.4">
      <c r="R6295" s="106"/>
    </row>
    <row r="6296" spans="18:18" x14ac:dyDescent="0.4">
      <c r="R6296" s="106"/>
    </row>
    <row r="6297" spans="18:18" x14ac:dyDescent="0.4">
      <c r="R6297" s="106"/>
    </row>
    <row r="6298" spans="18:18" x14ac:dyDescent="0.4">
      <c r="R6298" s="106"/>
    </row>
    <row r="6299" spans="18:18" x14ac:dyDescent="0.4">
      <c r="R6299" s="106"/>
    </row>
    <row r="6300" spans="18:18" x14ac:dyDescent="0.4">
      <c r="R6300" s="106"/>
    </row>
    <row r="6301" spans="18:18" x14ac:dyDescent="0.4">
      <c r="R6301" s="106"/>
    </row>
    <row r="6302" spans="18:18" x14ac:dyDescent="0.4">
      <c r="R6302" s="106"/>
    </row>
    <row r="6303" spans="18:18" x14ac:dyDescent="0.4">
      <c r="R6303" s="106"/>
    </row>
    <row r="6304" spans="18:18" x14ac:dyDescent="0.4">
      <c r="R6304" s="106"/>
    </row>
    <row r="6305" spans="18:18" x14ac:dyDescent="0.4">
      <c r="R6305" s="106"/>
    </row>
    <row r="6306" spans="18:18" x14ac:dyDescent="0.4">
      <c r="R6306" s="106"/>
    </row>
    <row r="6307" spans="18:18" x14ac:dyDescent="0.4">
      <c r="R6307" s="106"/>
    </row>
    <row r="6308" spans="18:18" x14ac:dyDescent="0.4">
      <c r="R6308" s="106"/>
    </row>
    <row r="6309" spans="18:18" x14ac:dyDescent="0.4">
      <c r="R6309" s="106"/>
    </row>
    <row r="6310" spans="18:18" x14ac:dyDescent="0.4">
      <c r="R6310" s="106"/>
    </row>
    <row r="6311" spans="18:18" x14ac:dyDescent="0.4">
      <c r="R6311" s="106"/>
    </row>
    <row r="6312" spans="18:18" x14ac:dyDescent="0.4">
      <c r="R6312" s="106"/>
    </row>
    <row r="6313" spans="18:18" x14ac:dyDescent="0.4">
      <c r="R6313" s="106"/>
    </row>
    <row r="6314" spans="18:18" x14ac:dyDescent="0.4">
      <c r="R6314" s="106"/>
    </row>
    <row r="6315" spans="18:18" x14ac:dyDescent="0.4">
      <c r="R6315" s="106"/>
    </row>
    <row r="6316" spans="18:18" x14ac:dyDescent="0.4">
      <c r="R6316" s="106"/>
    </row>
    <row r="6317" spans="18:18" x14ac:dyDescent="0.4">
      <c r="R6317" s="106"/>
    </row>
    <row r="6318" spans="18:18" x14ac:dyDescent="0.4">
      <c r="R6318" s="106"/>
    </row>
    <row r="6319" spans="18:18" x14ac:dyDescent="0.4">
      <c r="R6319" s="106"/>
    </row>
    <row r="6320" spans="18:18" x14ac:dyDescent="0.4">
      <c r="R6320" s="106"/>
    </row>
    <row r="6321" spans="18:18" x14ac:dyDescent="0.4">
      <c r="R6321" s="106"/>
    </row>
    <row r="6322" spans="18:18" x14ac:dyDescent="0.4">
      <c r="R6322" s="106"/>
    </row>
    <row r="6323" spans="18:18" x14ac:dyDescent="0.4">
      <c r="R6323" s="106"/>
    </row>
    <row r="6324" spans="18:18" x14ac:dyDescent="0.4">
      <c r="R6324" s="106"/>
    </row>
    <row r="6325" spans="18:18" x14ac:dyDescent="0.4">
      <c r="R6325" s="106"/>
    </row>
    <row r="6326" spans="18:18" x14ac:dyDescent="0.4">
      <c r="R6326" s="106"/>
    </row>
    <row r="6327" spans="18:18" x14ac:dyDescent="0.4">
      <c r="R6327" s="106"/>
    </row>
    <row r="6328" spans="18:18" x14ac:dyDescent="0.4">
      <c r="R6328" s="106"/>
    </row>
    <row r="6329" spans="18:18" x14ac:dyDescent="0.4">
      <c r="R6329" s="106"/>
    </row>
    <row r="6330" spans="18:18" x14ac:dyDescent="0.4">
      <c r="R6330" s="106"/>
    </row>
    <row r="6331" spans="18:18" x14ac:dyDescent="0.4">
      <c r="R6331" s="106"/>
    </row>
    <row r="6332" spans="18:18" x14ac:dyDescent="0.4">
      <c r="R6332" s="106"/>
    </row>
    <row r="6333" spans="18:18" x14ac:dyDescent="0.4">
      <c r="R6333" s="106"/>
    </row>
    <row r="6334" spans="18:18" x14ac:dyDescent="0.4">
      <c r="R6334" s="106"/>
    </row>
    <row r="6335" spans="18:18" x14ac:dyDescent="0.4">
      <c r="R6335" s="106"/>
    </row>
    <row r="6336" spans="18:18" x14ac:dyDescent="0.4">
      <c r="R6336" s="106"/>
    </row>
    <row r="6337" spans="18:18" x14ac:dyDescent="0.4">
      <c r="R6337" s="106"/>
    </row>
    <row r="6338" spans="18:18" x14ac:dyDescent="0.4">
      <c r="R6338" s="106"/>
    </row>
    <row r="6339" spans="18:18" x14ac:dyDescent="0.4">
      <c r="R6339" s="106"/>
    </row>
    <row r="6340" spans="18:18" x14ac:dyDescent="0.4">
      <c r="R6340" s="106"/>
    </row>
    <row r="6341" spans="18:18" x14ac:dyDescent="0.4">
      <c r="R6341" s="106"/>
    </row>
    <row r="6342" spans="18:18" x14ac:dyDescent="0.4">
      <c r="R6342" s="106"/>
    </row>
    <row r="6343" spans="18:18" x14ac:dyDescent="0.4">
      <c r="R6343" s="106"/>
    </row>
    <row r="6344" spans="18:18" x14ac:dyDescent="0.4">
      <c r="R6344" s="106"/>
    </row>
    <row r="6345" spans="18:18" x14ac:dyDescent="0.4">
      <c r="R6345" s="106"/>
    </row>
    <row r="6346" spans="18:18" x14ac:dyDescent="0.4">
      <c r="R6346" s="106"/>
    </row>
    <row r="6347" spans="18:18" x14ac:dyDescent="0.4">
      <c r="R6347" s="106"/>
    </row>
    <row r="6348" spans="18:18" x14ac:dyDescent="0.4">
      <c r="R6348" s="106"/>
    </row>
    <row r="6349" spans="18:18" x14ac:dyDescent="0.4">
      <c r="R6349" s="106"/>
    </row>
    <row r="6350" spans="18:18" x14ac:dyDescent="0.4">
      <c r="R6350" s="106"/>
    </row>
    <row r="6351" spans="18:18" x14ac:dyDescent="0.4">
      <c r="R6351" s="106"/>
    </row>
    <row r="6352" spans="18:18" x14ac:dyDescent="0.4">
      <c r="R6352" s="106"/>
    </row>
    <row r="6353" spans="18:18" x14ac:dyDescent="0.4">
      <c r="R6353" s="106"/>
    </row>
    <row r="6354" spans="18:18" x14ac:dyDescent="0.4">
      <c r="R6354" s="106"/>
    </row>
    <row r="6355" spans="18:18" x14ac:dyDescent="0.4">
      <c r="R6355" s="106"/>
    </row>
    <row r="6356" spans="18:18" x14ac:dyDescent="0.4">
      <c r="R6356" s="106"/>
    </row>
    <row r="6357" spans="18:18" x14ac:dyDescent="0.4">
      <c r="R6357" s="106"/>
    </row>
    <row r="6358" spans="18:18" x14ac:dyDescent="0.4">
      <c r="R6358" s="106"/>
    </row>
    <row r="6359" spans="18:18" x14ac:dyDescent="0.4">
      <c r="R6359" s="106"/>
    </row>
    <row r="6360" spans="18:18" x14ac:dyDescent="0.4">
      <c r="R6360" s="106"/>
    </row>
    <row r="6361" spans="18:18" x14ac:dyDescent="0.4">
      <c r="R6361" s="106"/>
    </row>
    <row r="6362" spans="18:18" x14ac:dyDescent="0.4">
      <c r="R6362" s="106"/>
    </row>
    <row r="6363" spans="18:18" x14ac:dyDescent="0.4">
      <c r="R6363" s="106"/>
    </row>
    <row r="6364" spans="18:18" x14ac:dyDescent="0.4">
      <c r="R6364" s="106"/>
    </row>
    <row r="6365" spans="18:18" x14ac:dyDescent="0.4">
      <c r="R6365" s="106"/>
    </row>
    <row r="6366" spans="18:18" x14ac:dyDescent="0.4">
      <c r="R6366" s="106"/>
    </row>
    <row r="6367" spans="18:18" x14ac:dyDescent="0.4">
      <c r="R6367" s="106"/>
    </row>
    <row r="6368" spans="18:18" x14ac:dyDescent="0.4">
      <c r="R6368" s="106"/>
    </row>
    <row r="6369" spans="18:18" x14ac:dyDescent="0.4">
      <c r="R6369" s="106"/>
    </row>
    <row r="6370" spans="18:18" x14ac:dyDescent="0.4">
      <c r="R6370" s="106"/>
    </row>
    <row r="6371" spans="18:18" x14ac:dyDescent="0.4">
      <c r="R6371" s="106"/>
    </row>
    <row r="6372" spans="18:18" x14ac:dyDescent="0.4">
      <c r="R6372" s="106"/>
    </row>
    <row r="6373" spans="18:18" x14ac:dyDescent="0.4">
      <c r="R6373" s="106"/>
    </row>
    <row r="6374" spans="18:18" x14ac:dyDescent="0.4">
      <c r="R6374" s="106"/>
    </row>
    <row r="6375" spans="18:18" x14ac:dyDescent="0.4">
      <c r="R6375" s="106"/>
    </row>
    <row r="6376" spans="18:18" x14ac:dyDescent="0.4">
      <c r="R6376" s="106"/>
    </row>
    <row r="6377" spans="18:18" x14ac:dyDescent="0.4">
      <c r="R6377" s="106"/>
    </row>
    <row r="6378" spans="18:18" x14ac:dyDescent="0.4">
      <c r="R6378" s="106"/>
    </row>
    <row r="6379" spans="18:18" x14ac:dyDescent="0.4">
      <c r="R6379" s="106"/>
    </row>
    <row r="6380" spans="18:18" x14ac:dyDescent="0.4">
      <c r="R6380" s="106"/>
    </row>
    <row r="6381" spans="18:18" x14ac:dyDescent="0.4">
      <c r="R6381" s="106"/>
    </row>
    <row r="6382" spans="18:18" x14ac:dyDescent="0.4">
      <c r="R6382" s="106"/>
    </row>
    <row r="6383" spans="18:18" x14ac:dyDescent="0.4">
      <c r="R6383" s="106"/>
    </row>
    <row r="6384" spans="18:18" x14ac:dyDescent="0.4">
      <c r="R6384" s="106"/>
    </row>
    <row r="6385" spans="18:18" x14ac:dyDescent="0.4">
      <c r="R6385" s="106"/>
    </row>
    <row r="6386" spans="18:18" x14ac:dyDescent="0.4">
      <c r="R6386" s="106"/>
    </row>
    <row r="6387" spans="18:18" x14ac:dyDescent="0.4">
      <c r="R6387" s="106"/>
    </row>
    <row r="6388" spans="18:18" x14ac:dyDescent="0.4">
      <c r="R6388" s="106"/>
    </row>
    <row r="6389" spans="18:18" x14ac:dyDescent="0.4">
      <c r="R6389" s="106"/>
    </row>
    <row r="6390" spans="18:18" x14ac:dyDescent="0.4">
      <c r="R6390" s="106"/>
    </row>
    <row r="6391" spans="18:18" x14ac:dyDescent="0.4">
      <c r="R6391" s="106"/>
    </row>
    <row r="6392" spans="18:18" x14ac:dyDescent="0.4">
      <c r="R6392" s="106"/>
    </row>
    <row r="6393" spans="18:18" x14ac:dyDescent="0.4">
      <c r="R6393" s="106"/>
    </row>
    <row r="6394" spans="18:18" x14ac:dyDescent="0.4">
      <c r="R6394" s="106"/>
    </row>
    <row r="6395" spans="18:18" x14ac:dyDescent="0.4">
      <c r="R6395" s="106"/>
    </row>
    <row r="6396" spans="18:18" x14ac:dyDescent="0.4">
      <c r="R6396" s="106"/>
    </row>
    <row r="6397" spans="18:18" x14ac:dyDescent="0.4">
      <c r="R6397" s="106"/>
    </row>
    <row r="6398" spans="18:18" x14ac:dyDescent="0.4">
      <c r="R6398" s="106"/>
    </row>
    <row r="6399" spans="18:18" x14ac:dyDescent="0.4">
      <c r="R6399" s="106"/>
    </row>
    <row r="6400" spans="18:18" x14ac:dyDescent="0.4">
      <c r="R6400" s="106"/>
    </row>
    <row r="6401" spans="18:18" x14ac:dyDescent="0.4">
      <c r="R6401" s="106"/>
    </row>
    <row r="6402" spans="18:18" x14ac:dyDescent="0.4">
      <c r="R6402" s="106"/>
    </row>
    <row r="6403" spans="18:18" x14ac:dyDescent="0.4">
      <c r="R6403" s="106"/>
    </row>
    <row r="6404" spans="18:18" x14ac:dyDescent="0.4">
      <c r="R6404" s="106"/>
    </row>
    <row r="6405" spans="18:18" x14ac:dyDescent="0.4">
      <c r="R6405" s="106"/>
    </row>
    <row r="6406" spans="18:18" x14ac:dyDescent="0.4">
      <c r="R6406" s="106"/>
    </row>
    <row r="6407" spans="18:18" x14ac:dyDescent="0.4">
      <c r="R6407" s="106"/>
    </row>
    <row r="6408" spans="18:18" x14ac:dyDescent="0.4">
      <c r="R6408" s="106"/>
    </row>
    <row r="6409" spans="18:18" x14ac:dyDescent="0.4">
      <c r="R6409" s="106"/>
    </row>
    <row r="6410" spans="18:18" x14ac:dyDescent="0.4">
      <c r="R6410" s="106"/>
    </row>
    <row r="6411" spans="18:18" x14ac:dyDescent="0.4">
      <c r="R6411" s="106"/>
    </row>
    <row r="6412" spans="18:18" x14ac:dyDescent="0.4">
      <c r="R6412" s="106"/>
    </row>
    <row r="6413" spans="18:18" x14ac:dyDescent="0.4">
      <c r="R6413" s="106"/>
    </row>
    <row r="6414" spans="18:18" x14ac:dyDescent="0.4">
      <c r="R6414" s="106"/>
    </row>
    <row r="6415" spans="18:18" x14ac:dyDescent="0.4">
      <c r="R6415" s="106"/>
    </row>
    <row r="6416" spans="18:18" x14ac:dyDescent="0.4">
      <c r="R6416" s="106"/>
    </row>
    <row r="6417" spans="18:18" x14ac:dyDescent="0.4">
      <c r="R6417" s="106"/>
    </row>
    <row r="6418" spans="18:18" x14ac:dyDescent="0.4">
      <c r="R6418" s="106"/>
    </row>
    <row r="6419" spans="18:18" x14ac:dyDescent="0.4">
      <c r="R6419" s="106"/>
    </row>
    <row r="6420" spans="18:18" x14ac:dyDescent="0.4">
      <c r="R6420" s="106"/>
    </row>
    <row r="6421" spans="18:18" x14ac:dyDescent="0.4">
      <c r="R6421" s="106"/>
    </row>
    <row r="6422" spans="18:18" x14ac:dyDescent="0.4">
      <c r="R6422" s="106"/>
    </row>
    <row r="6423" spans="18:18" x14ac:dyDescent="0.4">
      <c r="R6423" s="106"/>
    </row>
    <row r="6424" spans="18:18" x14ac:dyDescent="0.4">
      <c r="R6424" s="106"/>
    </row>
    <row r="6425" spans="18:18" x14ac:dyDescent="0.4">
      <c r="R6425" s="106"/>
    </row>
    <row r="6426" spans="18:18" x14ac:dyDescent="0.4">
      <c r="R6426" s="106"/>
    </row>
    <row r="6427" spans="18:18" x14ac:dyDescent="0.4">
      <c r="R6427" s="106"/>
    </row>
    <row r="6428" spans="18:18" x14ac:dyDescent="0.4">
      <c r="R6428" s="106"/>
    </row>
    <row r="6429" spans="18:18" x14ac:dyDescent="0.4">
      <c r="R6429" s="106"/>
    </row>
    <row r="6430" spans="18:18" x14ac:dyDescent="0.4">
      <c r="R6430" s="106"/>
    </row>
    <row r="6431" spans="18:18" x14ac:dyDescent="0.4">
      <c r="R6431" s="106"/>
    </row>
    <row r="6432" spans="18:18" x14ac:dyDescent="0.4">
      <c r="R6432" s="106"/>
    </row>
    <row r="6433" spans="18:18" x14ac:dyDescent="0.4">
      <c r="R6433" s="106"/>
    </row>
    <row r="6434" spans="18:18" x14ac:dyDescent="0.4">
      <c r="R6434" s="106"/>
    </row>
    <row r="6435" spans="18:18" x14ac:dyDescent="0.4">
      <c r="R6435" s="106"/>
    </row>
    <row r="6436" spans="18:18" x14ac:dyDescent="0.4">
      <c r="R6436" s="106"/>
    </row>
    <row r="6437" spans="18:18" x14ac:dyDescent="0.4">
      <c r="R6437" s="106"/>
    </row>
    <row r="6438" spans="18:18" x14ac:dyDescent="0.4">
      <c r="R6438" s="106"/>
    </row>
    <row r="6439" spans="18:18" x14ac:dyDescent="0.4">
      <c r="R6439" s="106"/>
    </row>
    <row r="6440" spans="18:18" x14ac:dyDescent="0.4">
      <c r="R6440" s="106"/>
    </row>
    <row r="6441" spans="18:18" x14ac:dyDescent="0.4">
      <c r="R6441" s="106"/>
    </row>
    <row r="6442" spans="18:18" x14ac:dyDescent="0.4">
      <c r="R6442" s="106"/>
    </row>
    <row r="6443" spans="18:18" x14ac:dyDescent="0.4">
      <c r="R6443" s="106"/>
    </row>
    <row r="6444" spans="18:18" x14ac:dyDescent="0.4">
      <c r="R6444" s="106"/>
    </row>
    <row r="6445" spans="18:18" x14ac:dyDescent="0.4">
      <c r="R6445" s="106"/>
    </row>
    <row r="6446" spans="18:18" x14ac:dyDescent="0.4">
      <c r="R6446" s="106"/>
    </row>
    <row r="6447" spans="18:18" x14ac:dyDescent="0.4">
      <c r="R6447" s="106"/>
    </row>
    <row r="6448" spans="18:18" x14ac:dyDescent="0.4">
      <c r="R6448" s="106"/>
    </row>
    <row r="6449" spans="18:18" x14ac:dyDescent="0.4">
      <c r="R6449" s="106"/>
    </row>
    <row r="6450" spans="18:18" x14ac:dyDescent="0.4">
      <c r="R6450" s="106"/>
    </row>
    <row r="6451" spans="18:18" x14ac:dyDescent="0.4">
      <c r="R6451" s="106"/>
    </row>
    <row r="6452" spans="18:18" x14ac:dyDescent="0.4">
      <c r="R6452" s="106"/>
    </row>
    <row r="6453" spans="18:18" x14ac:dyDescent="0.4">
      <c r="R6453" s="106"/>
    </row>
    <row r="6454" spans="18:18" x14ac:dyDescent="0.4">
      <c r="R6454" s="106"/>
    </row>
    <row r="6455" spans="18:18" x14ac:dyDescent="0.4">
      <c r="R6455" s="106"/>
    </row>
    <row r="6456" spans="18:18" x14ac:dyDescent="0.4">
      <c r="R6456" s="106"/>
    </row>
    <row r="6457" spans="18:18" x14ac:dyDescent="0.4">
      <c r="R6457" s="106"/>
    </row>
    <row r="6458" spans="18:18" x14ac:dyDescent="0.4">
      <c r="R6458" s="106"/>
    </row>
    <row r="6459" spans="18:18" x14ac:dyDescent="0.4">
      <c r="R6459" s="106"/>
    </row>
    <row r="6460" spans="18:18" x14ac:dyDescent="0.4">
      <c r="R6460" s="106"/>
    </row>
    <row r="6461" spans="18:18" x14ac:dyDescent="0.4">
      <c r="R6461" s="106"/>
    </row>
    <row r="6462" spans="18:18" x14ac:dyDescent="0.4">
      <c r="R6462" s="106"/>
    </row>
    <row r="6463" spans="18:18" x14ac:dyDescent="0.4">
      <c r="R6463" s="106"/>
    </row>
    <row r="6464" spans="18:18" x14ac:dyDescent="0.4">
      <c r="R6464" s="106"/>
    </row>
    <row r="6465" spans="18:18" x14ac:dyDescent="0.4">
      <c r="R6465" s="106"/>
    </row>
    <row r="6466" spans="18:18" x14ac:dyDescent="0.4">
      <c r="R6466" s="106"/>
    </row>
    <row r="6467" spans="18:18" x14ac:dyDescent="0.4">
      <c r="R6467" s="106"/>
    </row>
    <row r="6468" spans="18:18" x14ac:dyDescent="0.4">
      <c r="R6468" s="106"/>
    </row>
    <row r="6469" spans="18:18" x14ac:dyDescent="0.4">
      <c r="R6469" s="106"/>
    </row>
    <row r="6470" spans="18:18" x14ac:dyDescent="0.4">
      <c r="R6470" s="106"/>
    </row>
    <row r="6471" spans="18:18" x14ac:dyDescent="0.4">
      <c r="R6471" s="106"/>
    </row>
    <row r="6472" spans="18:18" x14ac:dyDescent="0.4">
      <c r="R6472" s="106"/>
    </row>
    <row r="6473" spans="18:18" x14ac:dyDescent="0.4">
      <c r="R6473" s="106"/>
    </row>
    <row r="6474" spans="18:18" x14ac:dyDescent="0.4">
      <c r="R6474" s="106"/>
    </row>
    <row r="6475" spans="18:18" x14ac:dyDescent="0.4">
      <c r="R6475" s="106"/>
    </row>
    <row r="6476" spans="18:18" x14ac:dyDescent="0.4">
      <c r="R6476" s="106"/>
    </row>
    <row r="6477" spans="18:18" x14ac:dyDescent="0.4">
      <c r="R6477" s="106"/>
    </row>
    <row r="6478" spans="18:18" x14ac:dyDescent="0.4">
      <c r="R6478" s="106"/>
    </row>
    <row r="6479" spans="18:18" x14ac:dyDescent="0.4">
      <c r="R6479" s="106"/>
    </row>
    <row r="6480" spans="18:18" x14ac:dyDescent="0.4">
      <c r="R6480" s="106"/>
    </row>
    <row r="6481" spans="18:18" x14ac:dyDescent="0.4">
      <c r="R6481" s="106"/>
    </row>
    <row r="6482" spans="18:18" x14ac:dyDescent="0.4">
      <c r="R6482" s="106"/>
    </row>
    <row r="6483" spans="18:18" x14ac:dyDescent="0.4">
      <c r="R6483" s="106"/>
    </row>
    <row r="6484" spans="18:18" x14ac:dyDescent="0.4">
      <c r="R6484" s="106"/>
    </row>
    <row r="6485" spans="18:18" x14ac:dyDescent="0.4">
      <c r="R6485" s="106"/>
    </row>
    <row r="6486" spans="18:18" x14ac:dyDescent="0.4">
      <c r="R6486" s="106"/>
    </row>
    <row r="6487" spans="18:18" x14ac:dyDescent="0.4">
      <c r="R6487" s="106"/>
    </row>
    <row r="6488" spans="18:18" x14ac:dyDescent="0.4">
      <c r="R6488" s="106"/>
    </row>
    <row r="6489" spans="18:18" x14ac:dyDescent="0.4">
      <c r="R6489" s="106"/>
    </row>
    <row r="6490" spans="18:18" x14ac:dyDescent="0.4">
      <c r="R6490" s="106"/>
    </row>
    <row r="6491" spans="18:18" x14ac:dyDescent="0.4">
      <c r="R6491" s="106"/>
    </row>
    <row r="6492" spans="18:18" x14ac:dyDescent="0.4">
      <c r="R6492" s="106"/>
    </row>
    <row r="6493" spans="18:18" x14ac:dyDescent="0.4">
      <c r="R6493" s="106"/>
    </row>
    <row r="6494" spans="18:18" x14ac:dyDescent="0.4">
      <c r="R6494" s="106"/>
    </row>
    <row r="6495" spans="18:18" x14ac:dyDescent="0.4">
      <c r="R6495" s="106"/>
    </row>
    <row r="6496" spans="18:18" x14ac:dyDescent="0.4">
      <c r="R6496" s="106"/>
    </row>
    <row r="6497" spans="18:18" x14ac:dyDescent="0.4">
      <c r="R6497" s="106"/>
    </row>
    <row r="6498" spans="18:18" x14ac:dyDescent="0.4">
      <c r="R6498" s="106"/>
    </row>
    <row r="6499" spans="18:18" x14ac:dyDescent="0.4">
      <c r="R6499" s="106"/>
    </row>
    <row r="6500" spans="18:18" x14ac:dyDescent="0.4">
      <c r="R6500" s="106"/>
    </row>
    <row r="6501" spans="18:18" x14ac:dyDescent="0.4">
      <c r="R6501" s="106"/>
    </row>
    <row r="6502" spans="18:18" x14ac:dyDescent="0.4">
      <c r="R6502" s="106"/>
    </row>
    <row r="6503" spans="18:18" x14ac:dyDescent="0.4">
      <c r="R6503" s="106"/>
    </row>
    <row r="6504" spans="18:18" x14ac:dyDescent="0.4">
      <c r="R6504" s="106"/>
    </row>
    <row r="6505" spans="18:18" x14ac:dyDescent="0.4">
      <c r="R6505" s="106"/>
    </row>
    <row r="6506" spans="18:18" x14ac:dyDescent="0.4">
      <c r="R6506" s="106"/>
    </row>
    <row r="6507" spans="18:18" x14ac:dyDescent="0.4">
      <c r="R6507" s="106"/>
    </row>
    <row r="6508" spans="18:18" x14ac:dyDescent="0.4">
      <c r="R6508" s="106"/>
    </row>
    <row r="6509" spans="18:18" x14ac:dyDescent="0.4">
      <c r="R6509" s="106"/>
    </row>
    <row r="6510" spans="18:18" x14ac:dyDescent="0.4">
      <c r="R6510" s="106"/>
    </row>
    <row r="6511" spans="18:18" x14ac:dyDescent="0.4">
      <c r="R6511" s="106"/>
    </row>
    <row r="6512" spans="18:18" x14ac:dyDescent="0.4">
      <c r="R6512" s="106"/>
    </row>
    <row r="6513" spans="18:18" x14ac:dyDescent="0.4">
      <c r="R6513" s="106"/>
    </row>
    <row r="6514" spans="18:18" x14ac:dyDescent="0.4">
      <c r="R6514" s="106"/>
    </row>
    <row r="6515" spans="18:18" x14ac:dyDescent="0.4">
      <c r="R6515" s="106"/>
    </row>
    <row r="6516" spans="18:18" x14ac:dyDescent="0.4">
      <c r="R6516" s="106"/>
    </row>
    <row r="6517" spans="18:18" x14ac:dyDescent="0.4">
      <c r="R6517" s="106"/>
    </row>
    <row r="6518" spans="18:18" x14ac:dyDescent="0.4">
      <c r="R6518" s="106"/>
    </row>
    <row r="6519" spans="18:18" x14ac:dyDescent="0.4">
      <c r="R6519" s="106"/>
    </row>
    <row r="6520" spans="18:18" x14ac:dyDescent="0.4">
      <c r="R6520" s="106"/>
    </row>
    <row r="6521" spans="18:18" x14ac:dyDescent="0.4">
      <c r="R6521" s="106"/>
    </row>
    <row r="6522" spans="18:18" x14ac:dyDescent="0.4">
      <c r="R6522" s="106"/>
    </row>
    <row r="6523" spans="18:18" x14ac:dyDescent="0.4">
      <c r="R6523" s="106"/>
    </row>
    <row r="6524" spans="18:18" x14ac:dyDescent="0.4">
      <c r="R6524" s="106"/>
    </row>
    <row r="6525" spans="18:18" x14ac:dyDescent="0.4">
      <c r="R6525" s="106"/>
    </row>
    <row r="6526" spans="18:18" x14ac:dyDescent="0.4">
      <c r="R6526" s="106"/>
    </row>
    <row r="6527" spans="18:18" x14ac:dyDescent="0.4">
      <c r="R6527" s="106"/>
    </row>
    <row r="6528" spans="18:18" x14ac:dyDescent="0.4">
      <c r="R6528" s="106"/>
    </row>
    <row r="6529" spans="18:18" x14ac:dyDescent="0.4">
      <c r="R6529" s="106"/>
    </row>
    <row r="6530" spans="18:18" x14ac:dyDescent="0.4">
      <c r="R6530" s="106"/>
    </row>
    <row r="6531" spans="18:18" x14ac:dyDescent="0.4">
      <c r="R6531" s="106"/>
    </row>
    <row r="6532" spans="18:18" x14ac:dyDescent="0.4">
      <c r="R6532" s="106"/>
    </row>
    <row r="6533" spans="18:18" x14ac:dyDescent="0.4">
      <c r="R6533" s="106"/>
    </row>
    <row r="6534" spans="18:18" x14ac:dyDescent="0.4">
      <c r="R6534" s="106"/>
    </row>
    <row r="6535" spans="18:18" x14ac:dyDescent="0.4">
      <c r="R6535" s="106"/>
    </row>
    <row r="6536" spans="18:18" x14ac:dyDescent="0.4">
      <c r="R6536" s="106"/>
    </row>
    <row r="6537" spans="18:18" x14ac:dyDescent="0.4">
      <c r="R6537" s="106"/>
    </row>
    <row r="6538" spans="18:18" x14ac:dyDescent="0.4">
      <c r="R6538" s="106"/>
    </row>
    <row r="6539" spans="18:18" x14ac:dyDescent="0.4">
      <c r="R6539" s="106"/>
    </row>
    <row r="6540" spans="18:18" x14ac:dyDescent="0.4">
      <c r="R6540" s="106"/>
    </row>
    <row r="6541" spans="18:18" x14ac:dyDescent="0.4">
      <c r="R6541" s="106"/>
    </row>
    <row r="6542" spans="18:18" x14ac:dyDescent="0.4">
      <c r="R6542" s="106"/>
    </row>
    <row r="6543" spans="18:18" x14ac:dyDescent="0.4">
      <c r="R6543" s="106"/>
    </row>
    <row r="6544" spans="18:18" x14ac:dyDescent="0.4">
      <c r="R6544" s="106"/>
    </row>
    <row r="6545" spans="18:18" x14ac:dyDescent="0.4">
      <c r="R6545" s="106"/>
    </row>
    <row r="6546" spans="18:18" x14ac:dyDescent="0.4">
      <c r="R6546" s="106"/>
    </row>
    <row r="6547" spans="18:18" x14ac:dyDescent="0.4">
      <c r="R6547" s="106"/>
    </row>
    <row r="6548" spans="18:18" x14ac:dyDescent="0.4">
      <c r="R6548" s="106"/>
    </row>
    <row r="6549" spans="18:18" x14ac:dyDescent="0.4">
      <c r="R6549" s="106"/>
    </row>
    <row r="6550" spans="18:18" x14ac:dyDescent="0.4">
      <c r="R6550" s="106"/>
    </row>
    <row r="6551" spans="18:18" x14ac:dyDescent="0.4">
      <c r="R6551" s="106"/>
    </row>
    <row r="6552" spans="18:18" x14ac:dyDescent="0.4">
      <c r="R6552" s="106"/>
    </row>
    <row r="6553" spans="18:18" x14ac:dyDescent="0.4">
      <c r="R6553" s="106"/>
    </row>
    <row r="6554" spans="18:18" x14ac:dyDescent="0.4">
      <c r="R6554" s="106"/>
    </row>
    <row r="6555" spans="18:18" x14ac:dyDescent="0.4">
      <c r="R6555" s="106"/>
    </row>
    <row r="6556" spans="18:18" x14ac:dyDescent="0.4">
      <c r="R6556" s="106"/>
    </row>
    <row r="6557" spans="18:18" x14ac:dyDescent="0.4">
      <c r="R6557" s="106"/>
    </row>
    <row r="6558" spans="18:18" x14ac:dyDescent="0.4">
      <c r="R6558" s="106"/>
    </row>
    <row r="6559" spans="18:18" x14ac:dyDescent="0.4">
      <c r="R6559" s="106"/>
    </row>
    <row r="6560" spans="18:18" x14ac:dyDescent="0.4">
      <c r="R6560" s="106"/>
    </row>
    <row r="6561" spans="18:18" x14ac:dyDescent="0.4">
      <c r="R6561" s="106"/>
    </row>
    <row r="6562" spans="18:18" x14ac:dyDescent="0.4">
      <c r="R6562" s="106"/>
    </row>
    <row r="6563" spans="18:18" x14ac:dyDescent="0.4">
      <c r="R6563" s="106"/>
    </row>
    <row r="6564" spans="18:18" x14ac:dyDescent="0.4">
      <c r="R6564" s="106"/>
    </row>
    <row r="6565" spans="18:18" x14ac:dyDescent="0.4">
      <c r="R6565" s="106"/>
    </row>
    <row r="6566" spans="18:18" x14ac:dyDescent="0.4">
      <c r="R6566" s="106"/>
    </row>
    <row r="6567" spans="18:18" x14ac:dyDescent="0.4">
      <c r="R6567" s="106"/>
    </row>
    <row r="6568" spans="18:18" x14ac:dyDescent="0.4">
      <c r="R6568" s="106"/>
    </row>
    <row r="6569" spans="18:18" x14ac:dyDescent="0.4">
      <c r="R6569" s="106"/>
    </row>
    <row r="6570" spans="18:18" x14ac:dyDescent="0.4">
      <c r="R6570" s="106"/>
    </row>
    <row r="6571" spans="18:18" x14ac:dyDescent="0.4">
      <c r="R6571" s="106"/>
    </row>
    <row r="6572" spans="18:18" x14ac:dyDescent="0.4">
      <c r="R6572" s="106"/>
    </row>
    <row r="6573" spans="18:18" x14ac:dyDescent="0.4">
      <c r="R6573" s="106"/>
    </row>
    <row r="6574" spans="18:18" x14ac:dyDescent="0.4">
      <c r="R6574" s="106"/>
    </row>
    <row r="6575" spans="18:18" x14ac:dyDescent="0.4">
      <c r="R6575" s="106"/>
    </row>
    <row r="6576" spans="18:18" x14ac:dyDescent="0.4">
      <c r="R6576" s="106"/>
    </row>
    <row r="6577" spans="18:18" x14ac:dyDescent="0.4">
      <c r="R6577" s="106"/>
    </row>
    <row r="6578" spans="18:18" x14ac:dyDescent="0.4">
      <c r="R6578" s="106"/>
    </row>
    <row r="6579" spans="18:18" x14ac:dyDescent="0.4">
      <c r="R6579" s="106"/>
    </row>
    <row r="6580" spans="18:18" x14ac:dyDescent="0.4">
      <c r="R6580" s="106"/>
    </row>
    <row r="6581" spans="18:18" x14ac:dyDescent="0.4">
      <c r="R6581" s="106"/>
    </row>
    <row r="6582" spans="18:18" x14ac:dyDescent="0.4">
      <c r="R6582" s="106"/>
    </row>
    <row r="6583" spans="18:18" x14ac:dyDescent="0.4">
      <c r="R6583" s="106"/>
    </row>
    <row r="6584" spans="18:18" x14ac:dyDescent="0.4">
      <c r="R6584" s="106"/>
    </row>
    <row r="6585" spans="18:18" x14ac:dyDescent="0.4">
      <c r="R6585" s="106"/>
    </row>
    <row r="6586" spans="18:18" x14ac:dyDescent="0.4">
      <c r="R6586" s="106"/>
    </row>
    <row r="6587" spans="18:18" x14ac:dyDescent="0.4">
      <c r="R6587" s="106"/>
    </row>
    <row r="6588" spans="18:18" x14ac:dyDescent="0.4">
      <c r="R6588" s="106"/>
    </row>
    <row r="6589" spans="18:18" x14ac:dyDescent="0.4">
      <c r="R6589" s="106"/>
    </row>
    <row r="6590" spans="18:18" x14ac:dyDescent="0.4">
      <c r="R6590" s="106"/>
    </row>
    <row r="6591" spans="18:18" x14ac:dyDescent="0.4">
      <c r="R6591" s="106"/>
    </row>
    <row r="6592" spans="18:18" x14ac:dyDescent="0.4">
      <c r="R6592" s="106"/>
    </row>
    <row r="6593" spans="18:18" x14ac:dyDescent="0.4">
      <c r="R6593" s="106"/>
    </row>
    <row r="6594" spans="18:18" x14ac:dyDescent="0.4">
      <c r="R6594" s="106"/>
    </row>
    <row r="6595" spans="18:18" x14ac:dyDescent="0.4">
      <c r="R6595" s="106"/>
    </row>
    <row r="6596" spans="18:18" x14ac:dyDescent="0.4">
      <c r="R6596" s="106"/>
    </row>
    <row r="6597" spans="18:18" x14ac:dyDescent="0.4">
      <c r="R6597" s="106"/>
    </row>
    <row r="6598" spans="18:18" x14ac:dyDescent="0.4">
      <c r="R6598" s="106"/>
    </row>
    <row r="6599" spans="18:18" x14ac:dyDescent="0.4">
      <c r="R6599" s="106"/>
    </row>
    <row r="6600" spans="18:18" x14ac:dyDescent="0.4">
      <c r="R6600" s="106"/>
    </row>
    <row r="6601" spans="18:18" x14ac:dyDescent="0.4">
      <c r="R6601" s="106"/>
    </row>
    <row r="6602" spans="18:18" x14ac:dyDescent="0.4">
      <c r="R6602" s="106"/>
    </row>
    <row r="6603" spans="18:18" x14ac:dyDescent="0.4">
      <c r="R6603" s="106"/>
    </row>
    <row r="6604" spans="18:18" x14ac:dyDescent="0.4">
      <c r="R6604" s="106"/>
    </row>
    <row r="6605" spans="18:18" x14ac:dyDescent="0.4">
      <c r="R6605" s="106"/>
    </row>
    <row r="6606" spans="18:18" x14ac:dyDescent="0.4">
      <c r="R6606" s="106"/>
    </row>
    <row r="6607" spans="18:18" x14ac:dyDescent="0.4">
      <c r="R6607" s="106"/>
    </row>
    <row r="6608" spans="18:18" x14ac:dyDescent="0.4">
      <c r="R6608" s="106"/>
    </row>
    <row r="6609" spans="18:18" x14ac:dyDescent="0.4">
      <c r="R6609" s="106"/>
    </row>
    <row r="6610" spans="18:18" x14ac:dyDescent="0.4">
      <c r="R6610" s="106"/>
    </row>
    <row r="6611" spans="18:18" x14ac:dyDescent="0.4">
      <c r="R6611" s="106"/>
    </row>
    <row r="6612" spans="18:18" x14ac:dyDescent="0.4">
      <c r="R6612" s="106"/>
    </row>
    <row r="6613" spans="18:18" x14ac:dyDescent="0.4">
      <c r="R6613" s="106"/>
    </row>
    <row r="6614" spans="18:18" x14ac:dyDescent="0.4">
      <c r="R6614" s="106"/>
    </row>
    <row r="6615" spans="18:18" x14ac:dyDescent="0.4">
      <c r="R6615" s="106"/>
    </row>
    <row r="6616" spans="18:18" x14ac:dyDescent="0.4">
      <c r="R6616" s="106"/>
    </row>
    <row r="6617" spans="18:18" x14ac:dyDescent="0.4">
      <c r="R6617" s="106"/>
    </row>
    <row r="6618" spans="18:18" x14ac:dyDescent="0.4">
      <c r="R6618" s="106"/>
    </row>
    <row r="6619" spans="18:18" x14ac:dyDescent="0.4">
      <c r="R6619" s="106"/>
    </row>
    <row r="6620" spans="18:18" x14ac:dyDescent="0.4">
      <c r="R6620" s="106"/>
    </row>
    <row r="6621" spans="18:18" x14ac:dyDescent="0.4">
      <c r="R6621" s="106"/>
    </row>
    <row r="6622" spans="18:18" x14ac:dyDescent="0.4">
      <c r="R6622" s="106"/>
    </row>
    <row r="6623" spans="18:18" x14ac:dyDescent="0.4">
      <c r="R6623" s="106"/>
    </row>
    <row r="6624" spans="18:18" x14ac:dyDescent="0.4">
      <c r="R6624" s="106"/>
    </row>
    <row r="6625" spans="18:18" x14ac:dyDescent="0.4">
      <c r="R6625" s="106"/>
    </row>
    <row r="6626" spans="18:18" x14ac:dyDescent="0.4">
      <c r="R6626" s="106"/>
    </row>
    <row r="6627" spans="18:18" x14ac:dyDescent="0.4">
      <c r="R6627" s="106"/>
    </row>
    <row r="6628" spans="18:18" x14ac:dyDescent="0.4">
      <c r="R6628" s="106"/>
    </row>
    <row r="6629" spans="18:18" x14ac:dyDescent="0.4">
      <c r="R6629" s="106"/>
    </row>
    <row r="6630" spans="18:18" x14ac:dyDescent="0.4">
      <c r="R6630" s="106"/>
    </row>
    <row r="6631" spans="18:18" x14ac:dyDescent="0.4">
      <c r="R6631" s="106"/>
    </row>
    <row r="6632" spans="18:18" x14ac:dyDescent="0.4">
      <c r="R6632" s="106"/>
    </row>
    <row r="6633" spans="18:18" x14ac:dyDescent="0.4">
      <c r="R6633" s="106"/>
    </row>
    <row r="6634" spans="18:18" x14ac:dyDescent="0.4">
      <c r="R6634" s="106"/>
    </row>
    <row r="6635" spans="18:18" x14ac:dyDescent="0.4">
      <c r="R6635" s="106"/>
    </row>
    <row r="6636" spans="18:18" x14ac:dyDescent="0.4">
      <c r="R6636" s="106"/>
    </row>
    <row r="6637" spans="18:18" x14ac:dyDescent="0.4">
      <c r="R6637" s="106"/>
    </row>
    <row r="6638" spans="18:18" x14ac:dyDescent="0.4">
      <c r="R6638" s="106"/>
    </row>
    <row r="6639" spans="18:18" x14ac:dyDescent="0.4">
      <c r="R6639" s="106"/>
    </row>
    <row r="6640" spans="18:18" x14ac:dyDescent="0.4">
      <c r="R6640" s="106"/>
    </row>
    <row r="6641" spans="18:18" x14ac:dyDescent="0.4">
      <c r="R6641" s="106"/>
    </row>
    <row r="6642" spans="18:18" x14ac:dyDescent="0.4">
      <c r="R6642" s="106"/>
    </row>
    <row r="6643" spans="18:18" x14ac:dyDescent="0.4">
      <c r="R6643" s="106"/>
    </row>
    <row r="6644" spans="18:18" x14ac:dyDescent="0.4">
      <c r="R6644" s="106"/>
    </row>
    <row r="6645" spans="18:18" x14ac:dyDescent="0.4">
      <c r="R6645" s="106"/>
    </row>
    <row r="6646" spans="18:18" x14ac:dyDescent="0.4">
      <c r="R6646" s="106"/>
    </row>
    <row r="6647" spans="18:18" x14ac:dyDescent="0.4">
      <c r="R6647" s="106"/>
    </row>
    <row r="6648" spans="18:18" x14ac:dyDescent="0.4">
      <c r="R6648" s="106"/>
    </row>
    <row r="6649" spans="18:18" x14ac:dyDescent="0.4">
      <c r="R6649" s="106"/>
    </row>
    <row r="6650" spans="18:18" x14ac:dyDescent="0.4">
      <c r="R6650" s="106"/>
    </row>
    <row r="6651" spans="18:18" x14ac:dyDescent="0.4">
      <c r="R6651" s="106"/>
    </row>
    <row r="6652" spans="18:18" x14ac:dyDescent="0.4">
      <c r="R6652" s="106"/>
    </row>
    <row r="6653" spans="18:18" x14ac:dyDescent="0.4">
      <c r="R6653" s="106"/>
    </row>
    <row r="6654" spans="18:18" x14ac:dyDescent="0.4">
      <c r="R6654" s="106"/>
    </row>
    <row r="6655" spans="18:18" x14ac:dyDescent="0.4">
      <c r="R6655" s="106"/>
    </row>
    <row r="6656" spans="18:18" x14ac:dyDescent="0.4">
      <c r="R6656" s="106"/>
    </row>
    <row r="6657" spans="18:18" x14ac:dyDescent="0.4">
      <c r="R6657" s="106"/>
    </row>
    <row r="6658" spans="18:18" x14ac:dyDescent="0.4">
      <c r="R6658" s="106"/>
    </row>
    <row r="6659" spans="18:18" x14ac:dyDescent="0.4">
      <c r="R6659" s="106"/>
    </row>
    <row r="6660" spans="18:18" x14ac:dyDescent="0.4">
      <c r="R6660" s="106"/>
    </row>
    <row r="6661" spans="18:18" x14ac:dyDescent="0.4">
      <c r="R6661" s="106"/>
    </row>
    <row r="6662" spans="18:18" x14ac:dyDescent="0.4">
      <c r="R6662" s="106"/>
    </row>
    <row r="6663" spans="18:18" x14ac:dyDescent="0.4">
      <c r="R6663" s="106"/>
    </row>
    <row r="6664" spans="18:18" x14ac:dyDescent="0.4">
      <c r="R6664" s="106"/>
    </row>
    <row r="6665" spans="18:18" x14ac:dyDescent="0.4">
      <c r="R6665" s="106"/>
    </row>
    <row r="6666" spans="18:18" x14ac:dyDescent="0.4">
      <c r="R6666" s="106"/>
    </row>
    <row r="6667" spans="18:18" x14ac:dyDescent="0.4">
      <c r="R6667" s="106"/>
    </row>
    <row r="6668" spans="18:18" x14ac:dyDescent="0.4">
      <c r="R6668" s="106"/>
    </row>
    <row r="6669" spans="18:18" x14ac:dyDescent="0.4">
      <c r="R6669" s="106"/>
    </row>
    <row r="6670" spans="18:18" x14ac:dyDescent="0.4">
      <c r="R6670" s="106"/>
    </row>
    <row r="6671" spans="18:18" x14ac:dyDescent="0.4">
      <c r="R6671" s="106"/>
    </row>
    <row r="6672" spans="18:18" x14ac:dyDescent="0.4">
      <c r="R6672" s="106"/>
    </row>
    <row r="6673" spans="18:18" x14ac:dyDescent="0.4">
      <c r="R6673" s="106"/>
    </row>
    <row r="6674" spans="18:18" x14ac:dyDescent="0.4">
      <c r="R6674" s="106"/>
    </row>
    <row r="6675" spans="18:18" x14ac:dyDescent="0.4">
      <c r="R6675" s="106"/>
    </row>
    <row r="6676" spans="18:18" x14ac:dyDescent="0.4">
      <c r="R6676" s="106"/>
    </row>
    <row r="6677" spans="18:18" x14ac:dyDescent="0.4">
      <c r="R6677" s="106"/>
    </row>
    <row r="6678" spans="18:18" x14ac:dyDescent="0.4">
      <c r="R6678" s="106"/>
    </row>
    <row r="6679" spans="18:18" x14ac:dyDescent="0.4">
      <c r="R6679" s="106"/>
    </row>
    <row r="6680" spans="18:18" x14ac:dyDescent="0.4">
      <c r="R6680" s="106"/>
    </row>
    <row r="6681" spans="18:18" x14ac:dyDescent="0.4">
      <c r="R6681" s="106"/>
    </row>
    <row r="6682" spans="18:18" x14ac:dyDescent="0.4">
      <c r="R6682" s="106"/>
    </row>
    <row r="6683" spans="18:18" x14ac:dyDescent="0.4">
      <c r="R6683" s="106"/>
    </row>
    <row r="6684" spans="18:18" x14ac:dyDescent="0.4">
      <c r="R6684" s="106"/>
    </row>
    <row r="6685" spans="18:18" x14ac:dyDescent="0.4">
      <c r="R6685" s="106"/>
    </row>
    <row r="6686" spans="18:18" x14ac:dyDescent="0.4">
      <c r="R6686" s="106"/>
    </row>
    <row r="6687" spans="18:18" x14ac:dyDescent="0.4">
      <c r="R6687" s="106"/>
    </row>
    <row r="6688" spans="18:18" x14ac:dyDescent="0.4">
      <c r="R6688" s="106"/>
    </row>
    <row r="6689" spans="18:18" x14ac:dyDescent="0.4">
      <c r="R6689" s="106"/>
    </row>
    <row r="6690" spans="18:18" x14ac:dyDescent="0.4">
      <c r="R6690" s="106"/>
    </row>
    <row r="6691" spans="18:18" x14ac:dyDescent="0.4">
      <c r="R6691" s="106"/>
    </row>
    <row r="6692" spans="18:18" x14ac:dyDescent="0.4">
      <c r="R6692" s="106"/>
    </row>
    <row r="6693" spans="18:18" x14ac:dyDescent="0.4">
      <c r="R6693" s="106"/>
    </row>
    <row r="6694" spans="18:18" x14ac:dyDescent="0.4">
      <c r="R6694" s="106"/>
    </row>
    <row r="6695" spans="18:18" x14ac:dyDescent="0.4">
      <c r="R6695" s="106"/>
    </row>
    <row r="6696" spans="18:18" x14ac:dyDescent="0.4">
      <c r="R6696" s="106"/>
    </row>
    <row r="6697" spans="18:18" x14ac:dyDescent="0.4">
      <c r="R6697" s="106"/>
    </row>
    <row r="6698" spans="18:18" x14ac:dyDescent="0.4">
      <c r="R6698" s="106"/>
    </row>
    <row r="6699" spans="18:18" x14ac:dyDescent="0.4">
      <c r="R6699" s="106"/>
    </row>
    <row r="6700" spans="18:18" x14ac:dyDescent="0.4">
      <c r="R6700" s="106"/>
    </row>
    <row r="6701" spans="18:18" x14ac:dyDescent="0.4">
      <c r="R6701" s="106"/>
    </row>
    <row r="6702" spans="18:18" x14ac:dyDescent="0.4">
      <c r="R6702" s="106"/>
    </row>
    <row r="6703" spans="18:18" x14ac:dyDescent="0.4">
      <c r="R6703" s="106"/>
    </row>
    <row r="6704" spans="18:18" x14ac:dyDescent="0.4">
      <c r="R6704" s="106"/>
    </row>
    <row r="6705" spans="18:18" x14ac:dyDescent="0.4">
      <c r="R6705" s="106"/>
    </row>
    <row r="6706" spans="18:18" x14ac:dyDescent="0.4">
      <c r="R6706" s="106"/>
    </row>
    <row r="6707" spans="18:18" x14ac:dyDescent="0.4">
      <c r="R6707" s="106"/>
    </row>
    <row r="6708" spans="18:18" x14ac:dyDescent="0.4">
      <c r="R6708" s="106"/>
    </row>
    <row r="6709" spans="18:18" x14ac:dyDescent="0.4">
      <c r="R6709" s="106"/>
    </row>
    <row r="6710" spans="18:18" x14ac:dyDescent="0.4">
      <c r="R6710" s="106"/>
    </row>
    <row r="6711" spans="18:18" x14ac:dyDescent="0.4">
      <c r="R6711" s="106"/>
    </row>
    <row r="6712" spans="18:18" x14ac:dyDescent="0.4">
      <c r="R6712" s="106"/>
    </row>
    <row r="6713" spans="18:18" x14ac:dyDescent="0.4">
      <c r="R6713" s="106"/>
    </row>
    <row r="6714" spans="18:18" x14ac:dyDescent="0.4">
      <c r="R6714" s="106"/>
    </row>
    <row r="6715" spans="18:18" x14ac:dyDescent="0.4">
      <c r="R6715" s="106"/>
    </row>
    <row r="6716" spans="18:18" x14ac:dyDescent="0.4">
      <c r="R6716" s="106"/>
    </row>
    <row r="6717" spans="18:18" x14ac:dyDescent="0.4">
      <c r="R6717" s="106"/>
    </row>
    <row r="6718" spans="18:18" x14ac:dyDescent="0.4">
      <c r="R6718" s="106"/>
    </row>
    <row r="6719" spans="18:18" x14ac:dyDescent="0.4">
      <c r="R6719" s="106"/>
    </row>
    <row r="6720" spans="18:18" x14ac:dyDescent="0.4">
      <c r="R6720" s="106"/>
    </row>
    <row r="6721" spans="18:18" x14ac:dyDescent="0.4">
      <c r="R6721" s="106"/>
    </row>
    <row r="6722" spans="18:18" x14ac:dyDescent="0.4">
      <c r="R6722" s="106"/>
    </row>
    <row r="6723" spans="18:18" x14ac:dyDescent="0.4">
      <c r="R6723" s="106"/>
    </row>
    <row r="6724" spans="18:18" x14ac:dyDescent="0.4">
      <c r="R6724" s="106"/>
    </row>
    <row r="6725" spans="18:18" x14ac:dyDescent="0.4">
      <c r="R6725" s="106"/>
    </row>
    <row r="6726" spans="18:18" x14ac:dyDescent="0.4">
      <c r="R6726" s="106"/>
    </row>
    <row r="6727" spans="18:18" x14ac:dyDescent="0.4">
      <c r="R6727" s="106"/>
    </row>
    <row r="6728" spans="18:18" x14ac:dyDescent="0.4">
      <c r="R6728" s="106"/>
    </row>
    <row r="6729" spans="18:18" x14ac:dyDescent="0.4">
      <c r="R6729" s="106"/>
    </row>
    <row r="6730" spans="18:18" x14ac:dyDescent="0.4">
      <c r="R6730" s="106"/>
    </row>
    <row r="6731" spans="18:18" x14ac:dyDescent="0.4">
      <c r="R6731" s="106"/>
    </row>
    <row r="6732" spans="18:18" x14ac:dyDescent="0.4">
      <c r="R6732" s="106"/>
    </row>
    <row r="6733" spans="18:18" x14ac:dyDescent="0.4">
      <c r="R6733" s="106"/>
    </row>
    <row r="6734" spans="18:18" x14ac:dyDescent="0.4">
      <c r="R6734" s="106"/>
    </row>
    <row r="6735" spans="18:18" x14ac:dyDescent="0.4">
      <c r="R6735" s="106"/>
    </row>
    <row r="6736" spans="18:18" x14ac:dyDescent="0.4">
      <c r="R6736" s="106"/>
    </row>
    <row r="6737" spans="18:18" x14ac:dyDescent="0.4">
      <c r="R6737" s="106"/>
    </row>
    <row r="6738" spans="18:18" x14ac:dyDescent="0.4">
      <c r="R6738" s="106"/>
    </row>
    <row r="6739" spans="18:18" x14ac:dyDescent="0.4">
      <c r="R6739" s="106"/>
    </row>
    <row r="6740" spans="18:18" x14ac:dyDescent="0.4">
      <c r="R6740" s="106"/>
    </row>
    <row r="6741" spans="18:18" x14ac:dyDescent="0.4">
      <c r="R6741" s="106"/>
    </row>
    <row r="6742" spans="18:18" x14ac:dyDescent="0.4">
      <c r="R6742" s="106"/>
    </row>
    <row r="6743" spans="18:18" x14ac:dyDescent="0.4">
      <c r="R6743" s="106"/>
    </row>
    <row r="6744" spans="18:18" x14ac:dyDescent="0.4">
      <c r="R6744" s="106"/>
    </row>
    <row r="6745" spans="18:18" x14ac:dyDescent="0.4">
      <c r="R6745" s="106"/>
    </row>
    <row r="6746" spans="18:18" x14ac:dyDescent="0.4">
      <c r="R6746" s="106"/>
    </row>
    <row r="6747" spans="18:18" x14ac:dyDescent="0.4">
      <c r="R6747" s="106"/>
    </row>
    <row r="6748" spans="18:18" x14ac:dyDescent="0.4">
      <c r="R6748" s="106"/>
    </row>
    <row r="6749" spans="18:18" x14ac:dyDescent="0.4">
      <c r="R6749" s="106"/>
    </row>
    <row r="6750" spans="18:18" x14ac:dyDescent="0.4">
      <c r="R6750" s="106"/>
    </row>
    <row r="6751" spans="18:18" x14ac:dyDescent="0.4">
      <c r="R6751" s="106"/>
    </row>
    <row r="6752" spans="18:18" x14ac:dyDescent="0.4">
      <c r="R6752" s="106"/>
    </row>
    <row r="6753" spans="18:18" x14ac:dyDescent="0.4">
      <c r="R6753" s="106"/>
    </row>
    <row r="6754" spans="18:18" x14ac:dyDescent="0.4">
      <c r="R6754" s="106"/>
    </row>
    <row r="6755" spans="18:18" x14ac:dyDescent="0.4">
      <c r="R6755" s="106"/>
    </row>
    <row r="6756" spans="18:18" x14ac:dyDescent="0.4">
      <c r="R6756" s="106"/>
    </row>
    <row r="6757" spans="18:18" x14ac:dyDescent="0.4">
      <c r="R6757" s="106"/>
    </row>
    <row r="6758" spans="18:18" x14ac:dyDescent="0.4">
      <c r="R6758" s="106"/>
    </row>
    <row r="6759" spans="18:18" x14ac:dyDescent="0.4">
      <c r="R6759" s="106"/>
    </row>
    <row r="6760" spans="18:18" x14ac:dyDescent="0.4">
      <c r="R6760" s="106"/>
    </row>
    <row r="6761" spans="18:18" x14ac:dyDescent="0.4">
      <c r="R6761" s="106"/>
    </row>
    <row r="6762" spans="18:18" x14ac:dyDescent="0.4">
      <c r="R6762" s="106"/>
    </row>
    <row r="6763" spans="18:18" x14ac:dyDescent="0.4">
      <c r="R6763" s="106"/>
    </row>
    <row r="6764" spans="18:18" x14ac:dyDescent="0.4">
      <c r="R6764" s="106"/>
    </row>
    <row r="6765" spans="18:18" x14ac:dyDescent="0.4">
      <c r="R6765" s="106"/>
    </row>
    <row r="6766" spans="18:18" x14ac:dyDescent="0.4">
      <c r="R6766" s="106"/>
    </row>
    <row r="6767" spans="18:18" x14ac:dyDescent="0.4">
      <c r="R6767" s="106"/>
    </row>
    <row r="6768" spans="18:18" x14ac:dyDescent="0.4">
      <c r="R6768" s="106"/>
    </row>
    <row r="6769" spans="18:18" x14ac:dyDescent="0.4">
      <c r="R6769" s="106"/>
    </row>
    <row r="6770" spans="18:18" x14ac:dyDescent="0.4">
      <c r="R6770" s="106"/>
    </row>
    <row r="6771" spans="18:18" x14ac:dyDescent="0.4">
      <c r="R6771" s="106"/>
    </row>
    <row r="6772" spans="18:18" x14ac:dyDescent="0.4">
      <c r="R6772" s="106"/>
    </row>
    <row r="6773" spans="18:18" x14ac:dyDescent="0.4">
      <c r="R6773" s="106"/>
    </row>
    <row r="6774" spans="18:18" x14ac:dyDescent="0.4">
      <c r="R6774" s="106"/>
    </row>
    <row r="6775" spans="18:18" x14ac:dyDescent="0.4">
      <c r="R6775" s="106"/>
    </row>
    <row r="6776" spans="18:18" x14ac:dyDescent="0.4">
      <c r="R6776" s="106"/>
    </row>
    <row r="6777" spans="18:18" x14ac:dyDescent="0.4">
      <c r="R6777" s="106"/>
    </row>
    <row r="6778" spans="18:18" x14ac:dyDescent="0.4">
      <c r="R6778" s="106"/>
    </row>
    <row r="6779" spans="18:18" x14ac:dyDescent="0.4">
      <c r="R6779" s="106"/>
    </row>
    <row r="6780" spans="18:18" x14ac:dyDescent="0.4">
      <c r="R6780" s="106"/>
    </row>
    <row r="6781" spans="18:18" x14ac:dyDescent="0.4">
      <c r="R6781" s="106"/>
    </row>
    <row r="6782" spans="18:18" x14ac:dyDescent="0.4">
      <c r="R6782" s="106"/>
    </row>
    <row r="6783" spans="18:18" x14ac:dyDescent="0.4">
      <c r="R6783" s="106"/>
    </row>
    <row r="6784" spans="18:18" x14ac:dyDescent="0.4">
      <c r="R6784" s="106"/>
    </row>
    <row r="6785" spans="18:18" x14ac:dyDescent="0.4">
      <c r="R6785" s="106"/>
    </row>
    <row r="6786" spans="18:18" x14ac:dyDescent="0.4">
      <c r="R6786" s="106"/>
    </row>
    <row r="6787" spans="18:18" x14ac:dyDescent="0.4">
      <c r="R6787" s="106"/>
    </row>
    <row r="6788" spans="18:18" x14ac:dyDescent="0.4">
      <c r="R6788" s="106"/>
    </row>
    <row r="6789" spans="18:18" x14ac:dyDescent="0.4">
      <c r="R6789" s="106"/>
    </row>
    <row r="6790" spans="18:18" x14ac:dyDescent="0.4">
      <c r="R6790" s="106"/>
    </row>
    <row r="6791" spans="18:18" x14ac:dyDescent="0.4">
      <c r="R6791" s="106"/>
    </row>
    <row r="6792" spans="18:18" x14ac:dyDescent="0.4">
      <c r="R6792" s="106"/>
    </row>
    <row r="6793" spans="18:18" x14ac:dyDescent="0.4">
      <c r="R6793" s="106"/>
    </row>
    <row r="6794" spans="18:18" x14ac:dyDescent="0.4">
      <c r="R6794" s="106"/>
    </row>
    <row r="6795" spans="18:18" x14ac:dyDescent="0.4">
      <c r="R6795" s="106"/>
    </row>
    <row r="6796" spans="18:18" x14ac:dyDescent="0.4">
      <c r="R6796" s="106"/>
    </row>
    <row r="6797" spans="18:18" x14ac:dyDescent="0.4">
      <c r="R6797" s="106"/>
    </row>
    <row r="6798" spans="18:18" x14ac:dyDescent="0.4">
      <c r="R6798" s="106"/>
    </row>
    <row r="6799" spans="18:18" x14ac:dyDescent="0.4">
      <c r="R6799" s="106"/>
    </row>
    <row r="6800" spans="18:18" x14ac:dyDescent="0.4">
      <c r="R6800" s="106"/>
    </row>
    <row r="6801" spans="18:18" x14ac:dyDescent="0.4">
      <c r="R6801" s="106"/>
    </row>
    <row r="6802" spans="18:18" x14ac:dyDescent="0.4">
      <c r="R6802" s="106"/>
    </row>
    <row r="6803" spans="18:18" x14ac:dyDescent="0.4">
      <c r="R6803" s="106"/>
    </row>
    <row r="6804" spans="18:18" x14ac:dyDescent="0.4">
      <c r="R6804" s="106"/>
    </row>
    <row r="6805" spans="18:18" x14ac:dyDescent="0.4">
      <c r="R6805" s="106"/>
    </row>
    <row r="6806" spans="18:18" x14ac:dyDescent="0.4">
      <c r="R6806" s="106"/>
    </row>
    <row r="6807" spans="18:18" x14ac:dyDescent="0.4">
      <c r="R6807" s="106"/>
    </row>
    <row r="6808" spans="18:18" x14ac:dyDescent="0.4">
      <c r="R6808" s="106"/>
    </row>
    <row r="6809" spans="18:18" x14ac:dyDescent="0.4">
      <c r="R6809" s="106"/>
    </row>
    <row r="6810" spans="18:18" x14ac:dyDescent="0.4">
      <c r="R6810" s="106"/>
    </row>
    <row r="6811" spans="18:18" x14ac:dyDescent="0.4">
      <c r="R6811" s="106"/>
    </row>
    <row r="6812" spans="18:18" x14ac:dyDescent="0.4">
      <c r="R6812" s="106"/>
    </row>
    <row r="6813" spans="18:18" x14ac:dyDescent="0.4">
      <c r="R6813" s="106"/>
    </row>
    <row r="6814" spans="18:18" x14ac:dyDescent="0.4">
      <c r="R6814" s="106"/>
    </row>
    <row r="6815" spans="18:18" x14ac:dyDescent="0.4">
      <c r="R6815" s="106"/>
    </row>
    <row r="6816" spans="18:18" x14ac:dyDescent="0.4">
      <c r="R6816" s="106"/>
    </row>
    <row r="6817" spans="18:18" x14ac:dyDescent="0.4">
      <c r="R6817" s="106"/>
    </row>
    <row r="6818" spans="18:18" x14ac:dyDescent="0.4">
      <c r="R6818" s="106"/>
    </row>
    <row r="6819" spans="18:18" x14ac:dyDescent="0.4">
      <c r="R6819" s="106"/>
    </row>
    <row r="6820" spans="18:18" x14ac:dyDescent="0.4">
      <c r="R6820" s="106"/>
    </row>
    <row r="6821" spans="18:18" x14ac:dyDescent="0.4">
      <c r="R6821" s="106"/>
    </row>
    <row r="6822" spans="18:18" x14ac:dyDescent="0.4">
      <c r="R6822" s="106"/>
    </row>
    <row r="6823" spans="18:18" x14ac:dyDescent="0.4">
      <c r="R6823" s="106"/>
    </row>
    <row r="6824" spans="18:18" x14ac:dyDescent="0.4">
      <c r="R6824" s="106"/>
    </row>
    <row r="6825" spans="18:18" x14ac:dyDescent="0.4">
      <c r="R6825" s="106"/>
    </row>
    <row r="6826" spans="18:18" x14ac:dyDescent="0.4">
      <c r="R6826" s="106"/>
    </row>
    <row r="6827" spans="18:18" x14ac:dyDescent="0.4">
      <c r="R6827" s="106"/>
    </row>
    <row r="6828" spans="18:18" x14ac:dyDescent="0.4">
      <c r="R6828" s="106"/>
    </row>
    <row r="6829" spans="18:18" x14ac:dyDescent="0.4">
      <c r="R6829" s="106"/>
    </row>
    <row r="6830" spans="18:18" x14ac:dyDescent="0.4">
      <c r="R6830" s="106"/>
    </row>
    <row r="6831" spans="18:18" x14ac:dyDescent="0.4">
      <c r="R6831" s="106"/>
    </row>
    <row r="6832" spans="18:18" x14ac:dyDescent="0.4">
      <c r="R6832" s="106"/>
    </row>
    <row r="6833" spans="18:18" x14ac:dyDescent="0.4">
      <c r="R6833" s="106"/>
    </row>
    <row r="6834" spans="18:18" x14ac:dyDescent="0.4">
      <c r="R6834" s="106"/>
    </row>
    <row r="6835" spans="18:18" x14ac:dyDescent="0.4">
      <c r="R6835" s="106"/>
    </row>
    <row r="6836" spans="18:18" x14ac:dyDescent="0.4">
      <c r="R6836" s="106"/>
    </row>
    <row r="6837" spans="18:18" x14ac:dyDescent="0.4">
      <c r="R6837" s="106"/>
    </row>
    <row r="6838" spans="18:18" x14ac:dyDescent="0.4">
      <c r="R6838" s="106"/>
    </row>
    <row r="6839" spans="18:18" x14ac:dyDescent="0.4">
      <c r="R6839" s="106"/>
    </row>
    <row r="6840" spans="18:18" x14ac:dyDescent="0.4">
      <c r="R6840" s="106"/>
    </row>
    <row r="6841" spans="18:18" x14ac:dyDescent="0.4">
      <c r="R6841" s="106"/>
    </row>
    <row r="6842" spans="18:18" x14ac:dyDescent="0.4">
      <c r="R6842" s="106"/>
    </row>
    <row r="6843" spans="18:18" x14ac:dyDescent="0.4">
      <c r="R6843" s="106"/>
    </row>
    <row r="6844" spans="18:18" x14ac:dyDescent="0.4">
      <c r="R6844" s="106"/>
    </row>
    <row r="6845" spans="18:18" x14ac:dyDescent="0.4">
      <c r="R6845" s="106"/>
    </row>
    <row r="6846" spans="18:18" x14ac:dyDescent="0.4">
      <c r="R6846" s="106"/>
    </row>
    <row r="6847" spans="18:18" x14ac:dyDescent="0.4">
      <c r="R6847" s="106"/>
    </row>
    <row r="6848" spans="18:18" x14ac:dyDescent="0.4">
      <c r="R6848" s="106"/>
    </row>
    <row r="6849" spans="18:18" x14ac:dyDescent="0.4">
      <c r="R6849" s="106"/>
    </row>
    <row r="6850" spans="18:18" x14ac:dyDescent="0.4">
      <c r="R6850" s="106"/>
    </row>
    <row r="6851" spans="18:18" x14ac:dyDescent="0.4">
      <c r="R6851" s="106"/>
    </row>
    <row r="6852" spans="18:18" x14ac:dyDescent="0.4">
      <c r="R6852" s="106"/>
    </row>
    <row r="6853" spans="18:18" x14ac:dyDescent="0.4">
      <c r="R6853" s="106"/>
    </row>
    <row r="6854" spans="18:18" x14ac:dyDescent="0.4">
      <c r="R6854" s="106"/>
    </row>
    <row r="6855" spans="18:18" x14ac:dyDescent="0.4">
      <c r="R6855" s="106"/>
    </row>
    <row r="6856" spans="18:18" x14ac:dyDescent="0.4">
      <c r="R6856" s="106"/>
    </row>
    <row r="6857" spans="18:18" x14ac:dyDescent="0.4">
      <c r="R6857" s="106"/>
    </row>
    <row r="6858" spans="18:18" x14ac:dyDescent="0.4">
      <c r="R6858" s="106"/>
    </row>
    <row r="6859" spans="18:18" x14ac:dyDescent="0.4">
      <c r="R6859" s="106"/>
    </row>
    <row r="6860" spans="18:18" x14ac:dyDescent="0.4">
      <c r="R6860" s="106"/>
    </row>
    <row r="6861" spans="18:18" x14ac:dyDescent="0.4">
      <c r="R6861" s="106"/>
    </row>
    <row r="6862" spans="18:18" x14ac:dyDescent="0.4">
      <c r="R6862" s="106"/>
    </row>
    <row r="6863" spans="18:18" x14ac:dyDescent="0.4">
      <c r="R6863" s="106"/>
    </row>
    <row r="6864" spans="18:18" x14ac:dyDescent="0.4">
      <c r="R6864" s="106"/>
    </row>
    <row r="6865" spans="18:18" x14ac:dyDescent="0.4">
      <c r="R6865" s="106"/>
    </row>
    <row r="6866" spans="18:18" x14ac:dyDescent="0.4">
      <c r="R6866" s="106"/>
    </row>
    <row r="6867" spans="18:18" x14ac:dyDescent="0.4">
      <c r="R6867" s="106"/>
    </row>
    <row r="6868" spans="18:18" x14ac:dyDescent="0.4">
      <c r="R6868" s="106"/>
    </row>
    <row r="6869" spans="18:18" x14ac:dyDescent="0.4">
      <c r="R6869" s="106"/>
    </row>
    <row r="6870" spans="18:18" x14ac:dyDescent="0.4">
      <c r="R6870" s="106"/>
    </row>
    <row r="6871" spans="18:18" x14ac:dyDescent="0.4">
      <c r="R6871" s="106"/>
    </row>
    <row r="6872" spans="18:18" x14ac:dyDescent="0.4">
      <c r="R6872" s="106"/>
    </row>
    <row r="6873" spans="18:18" x14ac:dyDescent="0.4">
      <c r="R6873" s="106"/>
    </row>
    <row r="6874" spans="18:18" x14ac:dyDescent="0.4">
      <c r="R6874" s="106"/>
    </row>
    <row r="6875" spans="18:18" x14ac:dyDescent="0.4">
      <c r="R6875" s="106"/>
    </row>
    <row r="6876" spans="18:18" x14ac:dyDescent="0.4">
      <c r="R6876" s="106"/>
    </row>
    <row r="6877" spans="18:18" x14ac:dyDescent="0.4">
      <c r="R6877" s="106"/>
    </row>
    <row r="6878" spans="18:18" x14ac:dyDescent="0.4">
      <c r="R6878" s="106"/>
    </row>
    <row r="6879" spans="18:18" x14ac:dyDescent="0.4">
      <c r="R6879" s="106"/>
    </row>
    <row r="6880" spans="18:18" x14ac:dyDescent="0.4">
      <c r="R6880" s="106"/>
    </row>
    <row r="6881" spans="18:18" x14ac:dyDescent="0.4">
      <c r="R6881" s="106"/>
    </row>
    <row r="6882" spans="18:18" x14ac:dyDescent="0.4">
      <c r="R6882" s="106"/>
    </row>
    <row r="6883" spans="18:18" x14ac:dyDescent="0.4">
      <c r="R6883" s="106"/>
    </row>
    <row r="6884" spans="18:18" x14ac:dyDescent="0.4">
      <c r="R6884" s="106"/>
    </row>
    <row r="6885" spans="18:18" x14ac:dyDescent="0.4">
      <c r="R6885" s="106"/>
    </row>
    <row r="6886" spans="18:18" x14ac:dyDescent="0.4">
      <c r="R6886" s="106"/>
    </row>
    <row r="6887" spans="18:18" x14ac:dyDescent="0.4">
      <c r="R6887" s="106"/>
    </row>
    <row r="6888" spans="18:18" x14ac:dyDescent="0.4">
      <c r="R6888" s="106"/>
    </row>
    <row r="6889" spans="18:18" x14ac:dyDescent="0.4">
      <c r="R6889" s="106"/>
    </row>
    <row r="6890" spans="18:18" x14ac:dyDescent="0.4">
      <c r="R6890" s="106"/>
    </row>
    <row r="6891" spans="18:18" x14ac:dyDescent="0.4">
      <c r="R6891" s="106"/>
    </row>
    <row r="6892" spans="18:18" x14ac:dyDescent="0.4">
      <c r="R6892" s="106"/>
    </row>
    <row r="6893" spans="18:18" x14ac:dyDescent="0.4">
      <c r="R6893" s="106"/>
    </row>
    <row r="6894" spans="18:18" x14ac:dyDescent="0.4">
      <c r="R6894" s="106"/>
    </row>
    <row r="6895" spans="18:18" x14ac:dyDescent="0.4">
      <c r="R6895" s="106"/>
    </row>
    <row r="6896" spans="18:18" x14ac:dyDescent="0.4">
      <c r="R6896" s="106"/>
    </row>
    <row r="6897" spans="18:18" x14ac:dyDescent="0.4">
      <c r="R6897" s="106"/>
    </row>
    <row r="6898" spans="18:18" x14ac:dyDescent="0.4">
      <c r="R6898" s="106"/>
    </row>
    <row r="6899" spans="18:18" x14ac:dyDescent="0.4">
      <c r="R6899" s="106"/>
    </row>
    <row r="6900" spans="18:18" x14ac:dyDescent="0.4">
      <c r="R6900" s="106"/>
    </row>
    <row r="6901" spans="18:18" x14ac:dyDescent="0.4">
      <c r="R6901" s="106"/>
    </row>
    <row r="6902" spans="18:18" x14ac:dyDescent="0.4">
      <c r="R6902" s="106"/>
    </row>
    <row r="6903" spans="18:18" x14ac:dyDescent="0.4">
      <c r="R6903" s="106"/>
    </row>
    <row r="6904" spans="18:18" x14ac:dyDescent="0.4">
      <c r="R6904" s="106"/>
    </row>
    <row r="6905" spans="18:18" x14ac:dyDescent="0.4">
      <c r="R6905" s="106"/>
    </row>
    <row r="6906" spans="18:18" x14ac:dyDescent="0.4">
      <c r="R6906" s="106"/>
    </row>
    <row r="6907" spans="18:18" x14ac:dyDescent="0.4">
      <c r="R6907" s="106"/>
    </row>
    <row r="6908" spans="18:18" x14ac:dyDescent="0.4">
      <c r="R6908" s="106"/>
    </row>
    <row r="6909" spans="18:18" x14ac:dyDescent="0.4">
      <c r="R6909" s="106"/>
    </row>
    <row r="6910" spans="18:18" x14ac:dyDescent="0.4">
      <c r="R6910" s="106"/>
    </row>
    <row r="6911" spans="18:18" x14ac:dyDescent="0.4">
      <c r="R6911" s="106"/>
    </row>
    <row r="6912" spans="18:18" x14ac:dyDescent="0.4">
      <c r="R6912" s="106"/>
    </row>
    <row r="6913" spans="18:18" x14ac:dyDescent="0.4">
      <c r="R6913" s="106"/>
    </row>
    <row r="6914" spans="18:18" x14ac:dyDescent="0.4">
      <c r="R6914" s="106"/>
    </row>
    <row r="6915" spans="18:18" x14ac:dyDescent="0.4">
      <c r="R6915" s="106"/>
    </row>
    <row r="6916" spans="18:18" x14ac:dyDescent="0.4">
      <c r="R6916" s="106"/>
    </row>
    <row r="6917" spans="18:18" x14ac:dyDescent="0.4">
      <c r="R6917" s="106"/>
    </row>
    <row r="6918" spans="18:18" x14ac:dyDescent="0.4">
      <c r="R6918" s="106"/>
    </row>
    <row r="6919" spans="18:18" x14ac:dyDescent="0.4">
      <c r="R6919" s="106"/>
    </row>
    <row r="6920" spans="18:18" x14ac:dyDescent="0.4">
      <c r="R6920" s="106"/>
    </row>
    <row r="6921" spans="18:18" x14ac:dyDescent="0.4">
      <c r="R6921" s="106"/>
    </row>
    <row r="6922" spans="18:18" x14ac:dyDescent="0.4">
      <c r="R6922" s="106"/>
    </row>
    <row r="6923" spans="18:18" x14ac:dyDescent="0.4">
      <c r="R6923" s="106"/>
    </row>
    <row r="6924" spans="18:18" x14ac:dyDescent="0.4">
      <c r="R6924" s="106"/>
    </row>
    <row r="6925" spans="18:18" x14ac:dyDescent="0.4">
      <c r="R6925" s="106"/>
    </row>
    <row r="6926" spans="18:18" x14ac:dyDescent="0.4">
      <c r="R6926" s="106"/>
    </row>
    <row r="6927" spans="18:18" x14ac:dyDescent="0.4">
      <c r="R6927" s="106"/>
    </row>
    <row r="6928" spans="18:18" x14ac:dyDescent="0.4">
      <c r="R6928" s="106"/>
    </row>
    <row r="6929" spans="18:18" x14ac:dyDescent="0.4">
      <c r="R6929" s="106"/>
    </row>
    <row r="6930" spans="18:18" x14ac:dyDescent="0.4">
      <c r="R6930" s="106"/>
    </row>
    <row r="6931" spans="18:18" x14ac:dyDescent="0.4">
      <c r="R6931" s="106"/>
    </row>
    <row r="6932" spans="18:18" x14ac:dyDescent="0.4">
      <c r="R6932" s="106"/>
    </row>
    <row r="6933" spans="18:18" x14ac:dyDescent="0.4">
      <c r="R6933" s="106"/>
    </row>
    <row r="6934" spans="18:18" x14ac:dyDescent="0.4">
      <c r="R6934" s="106"/>
    </row>
    <row r="6935" spans="18:18" x14ac:dyDescent="0.4">
      <c r="R6935" s="106"/>
    </row>
    <row r="6936" spans="18:18" x14ac:dyDescent="0.4">
      <c r="R6936" s="106"/>
    </row>
    <row r="6937" spans="18:18" x14ac:dyDescent="0.4">
      <c r="R6937" s="106"/>
    </row>
    <row r="6938" spans="18:18" x14ac:dyDescent="0.4">
      <c r="R6938" s="106"/>
    </row>
    <row r="6939" spans="18:18" x14ac:dyDescent="0.4">
      <c r="R6939" s="106"/>
    </row>
    <row r="6940" spans="18:18" x14ac:dyDescent="0.4">
      <c r="R6940" s="106"/>
    </row>
    <row r="6941" spans="18:18" x14ac:dyDescent="0.4">
      <c r="R6941" s="106"/>
    </row>
    <row r="6942" spans="18:18" x14ac:dyDescent="0.4">
      <c r="R6942" s="106"/>
    </row>
    <row r="6943" spans="18:18" x14ac:dyDescent="0.4">
      <c r="R6943" s="106"/>
    </row>
    <row r="6944" spans="18:18" x14ac:dyDescent="0.4">
      <c r="R6944" s="106"/>
    </row>
    <row r="6945" spans="18:18" x14ac:dyDescent="0.4">
      <c r="R6945" s="106"/>
    </row>
    <row r="6946" spans="18:18" x14ac:dyDescent="0.4">
      <c r="R6946" s="106"/>
    </row>
    <row r="6947" spans="18:18" x14ac:dyDescent="0.4">
      <c r="R6947" s="106"/>
    </row>
    <row r="6948" spans="18:18" x14ac:dyDescent="0.4">
      <c r="R6948" s="106"/>
    </row>
    <row r="6949" spans="18:18" x14ac:dyDescent="0.4">
      <c r="R6949" s="106"/>
    </row>
    <row r="6950" spans="18:18" x14ac:dyDescent="0.4">
      <c r="R6950" s="106"/>
    </row>
    <row r="6951" spans="18:18" x14ac:dyDescent="0.4">
      <c r="R6951" s="106"/>
    </row>
    <row r="6952" spans="18:18" x14ac:dyDescent="0.4">
      <c r="R6952" s="106"/>
    </row>
    <row r="6953" spans="18:18" x14ac:dyDescent="0.4">
      <c r="R6953" s="106"/>
    </row>
    <row r="6954" spans="18:18" x14ac:dyDescent="0.4">
      <c r="R6954" s="106"/>
    </row>
    <row r="6955" spans="18:18" x14ac:dyDescent="0.4">
      <c r="R6955" s="106"/>
    </row>
    <row r="6956" spans="18:18" x14ac:dyDescent="0.4">
      <c r="R6956" s="106"/>
    </row>
    <row r="6957" spans="18:18" x14ac:dyDescent="0.4">
      <c r="R6957" s="106"/>
    </row>
    <row r="6958" spans="18:18" x14ac:dyDescent="0.4">
      <c r="R6958" s="106"/>
    </row>
    <row r="6959" spans="18:18" x14ac:dyDescent="0.4">
      <c r="R6959" s="106"/>
    </row>
    <row r="6960" spans="18:18" x14ac:dyDescent="0.4">
      <c r="R6960" s="106"/>
    </row>
    <row r="6961" spans="18:18" x14ac:dyDescent="0.4">
      <c r="R6961" s="106"/>
    </row>
    <row r="6962" spans="18:18" x14ac:dyDescent="0.4">
      <c r="R6962" s="106"/>
    </row>
    <row r="6963" spans="18:18" x14ac:dyDescent="0.4">
      <c r="R6963" s="106"/>
    </row>
    <row r="6964" spans="18:18" x14ac:dyDescent="0.4">
      <c r="R6964" s="106"/>
    </row>
    <row r="6965" spans="18:18" x14ac:dyDescent="0.4">
      <c r="R6965" s="106"/>
    </row>
    <row r="6966" spans="18:18" x14ac:dyDescent="0.4">
      <c r="R6966" s="106"/>
    </row>
    <row r="6967" spans="18:18" x14ac:dyDescent="0.4">
      <c r="R6967" s="106"/>
    </row>
    <row r="6968" spans="18:18" x14ac:dyDescent="0.4">
      <c r="R6968" s="106"/>
    </row>
    <row r="6969" spans="18:18" x14ac:dyDescent="0.4">
      <c r="R6969" s="106"/>
    </row>
    <row r="6970" spans="18:18" x14ac:dyDescent="0.4">
      <c r="R6970" s="106"/>
    </row>
    <row r="6971" spans="18:18" x14ac:dyDescent="0.4">
      <c r="R6971" s="106"/>
    </row>
    <row r="6972" spans="18:18" x14ac:dyDescent="0.4">
      <c r="R6972" s="106"/>
    </row>
    <row r="6973" spans="18:18" x14ac:dyDescent="0.4">
      <c r="R6973" s="106"/>
    </row>
    <row r="6974" spans="18:18" x14ac:dyDescent="0.4">
      <c r="R6974" s="106"/>
    </row>
    <row r="6975" spans="18:18" x14ac:dyDescent="0.4">
      <c r="R6975" s="106"/>
    </row>
    <row r="6976" spans="18:18" x14ac:dyDescent="0.4">
      <c r="R6976" s="106"/>
    </row>
    <row r="6977" spans="18:18" x14ac:dyDescent="0.4">
      <c r="R6977" s="106"/>
    </row>
    <row r="6978" spans="18:18" x14ac:dyDescent="0.4">
      <c r="R6978" s="106"/>
    </row>
    <row r="6979" spans="18:18" x14ac:dyDescent="0.4">
      <c r="R6979" s="106"/>
    </row>
    <row r="6980" spans="18:18" x14ac:dyDescent="0.4">
      <c r="R6980" s="106"/>
    </row>
    <row r="6981" spans="18:18" x14ac:dyDescent="0.4">
      <c r="R6981" s="106"/>
    </row>
    <row r="6982" spans="18:18" x14ac:dyDescent="0.4">
      <c r="R6982" s="106"/>
    </row>
    <row r="6983" spans="18:18" x14ac:dyDescent="0.4">
      <c r="R6983" s="106"/>
    </row>
    <row r="6984" spans="18:18" x14ac:dyDescent="0.4">
      <c r="R6984" s="106"/>
    </row>
    <row r="6985" spans="18:18" x14ac:dyDescent="0.4">
      <c r="R6985" s="106"/>
    </row>
    <row r="6986" spans="18:18" x14ac:dyDescent="0.4">
      <c r="R6986" s="106"/>
    </row>
    <row r="6987" spans="18:18" x14ac:dyDescent="0.4">
      <c r="R6987" s="106"/>
    </row>
    <row r="6988" spans="18:18" x14ac:dyDescent="0.4">
      <c r="R6988" s="106"/>
    </row>
    <row r="6989" spans="18:18" x14ac:dyDescent="0.4">
      <c r="R6989" s="106"/>
    </row>
    <row r="6990" spans="18:18" x14ac:dyDescent="0.4">
      <c r="R6990" s="106"/>
    </row>
    <row r="6991" spans="18:18" x14ac:dyDescent="0.4">
      <c r="R6991" s="106"/>
    </row>
    <row r="6992" spans="18:18" x14ac:dyDescent="0.4">
      <c r="R6992" s="106"/>
    </row>
    <row r="6993" spans="18:18" x14ac:dyDescent="0.4">
      <c r="R6993" s="106"/>
    </row>
    <row r="6994" spans="18:18" x14ac:dyDescent="0.4">
      <c r="R6994" s="106"/>
    </row>
    <row r="6995" spans="18:18" x14ac:dyDescent="0.4">
      <c r="R6995" s="106"/>
    </row>
  </sheetData>
  <sheetProtection selectLockedCells="1" selectUnlockedCells="1"/>
  <mergeCells count="11">
    <mergeCell ref="A390:S390"/>
    <mergeCell ref="A156:S156"/>
    <mergeCell ref="A411:S411"/>
    <mergeCell ref="A435:S435"/>
    <mergeCell ref="A7:S7"/>
    <mergeCell ref="A555:S555"/>
    <mergeCell ref="A516:S516"/>
    <mergeCell ref="A522:S522"/>
    <mergeCell ref="A527:S527"/>
    <mergeCell ref="A547:S547"/>
    <mergeCell ref="A551:S551"/>
  </mergeCells>
  <printOptions horizontalCentered="1" verticalCentered="1"/>
  <pageMargins left="0" right="0" top="0" bottom="0" header="0" footer="0"/>
  <pageSetup scale="55" fitToHeight="0" pageOrder="overThenDown" orientation="landscape" r:id="rId1"/>
  <rowBreaks count="1" manualBreakCount="1">
    <brk id="10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Updated</vt:lpstr>
      <vt:lpstr>Updated!Print_Titles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Crawford</dc:creator>
  <cp:lastModifiedBy>Kevin Jackson</cp:lastModifiedBy>
  <cp:lastPrinted>2025-02-05T13:45:57Z</cp:lastPrinted>
  <dcterms:created xsi:type="dcterms:W3CDTF">2014-04-28T17:57:14Z</dcterms:created>
  <dcterms:modified xsi:type="dcterms:W3CDTF">2025-02-05T13:46:13Z</dcterms:modified>
</cp:coreProperties>
</file>